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710" activeTab="2"/>
  </bookViews>
  <sheets>
    <sheet name="Gennaio 2022" sheetId="6" r:id="rId1"/>
    <sheet name="Febbraio 2022" sheetId="7" r:id="rId2"/>
    <sheet name="Marzo 2022" sheetId="8" r:id="rId3"/>
  </sheets>
  <calcPr calcId="124519"/>
</workbook>
</file>

<file path=xl/calcChain.xml><?xml version="1.0" encoding="utf-8"?>
<calcChain xmlns="http://schemas.openxmlformats.org/spreadsheetml/2006/main">
  <c r="D19" i="8"/>
  <c r="D19" i="7"/>
  <c r="E18"/>
  <c r="F18"/>
  <c r="G18" s="1"/>
  <c r="D19" i="6"/>
  <c r="E18"/>
  <c r="F18"/>
  <c r="G18" s="1"/>
  <c r="C19"/>
  <c r="G11" i="8"/>
  <c r="E11"/>
  <c r="E13"/>
  <c r="E14"/>
  <c r="B19"/>
  <c r="B19" i="6"/>
  <c r="B19" i="7"/>
  <c r="G11"/>
  <c r="E11"/>
  <c r="G9"/>
  <c r="E9"/>
  <c r="F17" i="8" l="1"/>
  <c r="G17" s="1"/>
  <c r="E17"/>
  <c r="F16"/>
  <c r="G16" s="1"/>
  <c r="E16"/>
  <c r="F15"/>
  <c r="G15" s="1"/>
  <c r="E15"/>
  <c r="F14"/>
  <c r="G14" s="1"/>
  <c r="F13"/>
  <c r="G13" s="1"/>
  <c r="F12"/>
  <c r="G12" s="1"/>
  <c r="E12"/>
  <c r="F11"/>
  <c r="F10"/>
  <c r="G10" s="1"/>
  <c r="E10"/>
  <c r="F8"/>
  <c r="G7"/>
  <c r="F7"/>
  <c r="E7"/>
  <c r="F6"/>
  <c r="G6" s="1"/>
  <c r="E6"/>
  <c r="F17" i="7"/>
  <c r="G17" s="1"/>
  <c r="E17"/>
  <c r="G16"/>
  <c r="F16"/>
  <c r="E16"/>
  <c r="F15"/>
  <c r="G15" s="1"/>
  <c r="E15"/>
  <c r="F14"/>
  <c r="G14" s="1"/>
  <c r="E14"/>
  <c r="F13"/>
  <c r="G13" s="1"/>
  <c r="E13"/>
  <c r="F12"/>
  <c r="G12" s="1"/>
  <c r="E12"/>
  <c r="F11"/>
  <c r="F10"/>
  <c r="G10" s="1"/>
  <c r="E10"/>
  <c r="F8"/>
  <c r="F7"/>
  <c r="G7" s="1"/>
  <c r="E7"/>
  <c r="F6"/>
  <c r="G6" s="1"/>
  <c r="E6"/>
  <c r="F17" i="6"/>
  <c r="G17" s="1"/>
  <c r="E17"/>
  <c r="F16"/>
  <c r="G16" s="1"/>
  <c r="E16"/>
  <c r="G15"/>
  <c r="F15"/>
  <c r="E15"/>
  <c r="F14"/>
  <c r="G14" s="1"/>
  <c r="E14"/>
  <c r="F13"/>
  <c r="G13" s="1"/>
  <c r="E13"/>
  <c r="F12"/>
  <c r="G12" s="1"/>
  <c r="E12"/>
  <c r="F11"/>
  <c r="F10"/>
  <c r="G10" s="1"/>
  <c r="E10"/>
  <c r="F7"/>
  <c r="G7" s="1"/>
  <c r="E7"/>
  <c r="F6"/>
  <c r="G6" s="1"/>
  <c r="E6"/>
  <c r="F19" l="1"/>
  <c r="G19" s="1"/>
  <c r="E19"/>
  <c r="C19" i="7"/>
  <c r="E19" s="1"/>
  <c r="F19" l="1"/>
  <c r="G19" s="1"/>
  <c r="E18" i="8"/>
  <c r="F18"/>
  <c r="G18" s="1"/>
  <c r="C19"/>
  <c r="F19" s="1"/>
  <c r="G19" s="1"/>
  <c r="E19" l="1"/>
</calcChain>
</file>

<file path=xl/sharedStrings.xml><?xml version="1.0" encoding="utf-8"?>
<sst xmlns="http://schemas.openxmlformats.org/spreadsheetml/2006/main" count="75" uniqueCount="28">
  <si>
    <t>COMUNE DI ALLISTE: ASSENZE DEI DIPENDENTI</t>
  </si>
  <si>
    <t xml:space="preserve"> obbligo di pubblicazione ex art. 16, co. 3, D.Lgs. n. 33/2013</t>
  </si>
  <si>
    <t>UFFICIO DELL'ENTE</t>
  </si>
  <si>
    <t>NUMERO DIPENDENTI IN SERVIZIO</t>
  </si>
  <si>
    <t>GG. LAVORATIVI</t>
  </si>
  <si>
    <t>GG. ASSENZA</t>
  </si>
  <si>
    <t>GG. ASSENZA/GG. LAVORATIVI in %</t>
  </si>
  <si>
    <t>GG. PRESENZA</t>
  </si>
  <si>
    <t>GG. PRESENZA/GG. LAVORATIVI in %</t>
  </si>
  <si>
    <t xml:space="preserve">SEGRETERIA </t>
  </si>
  <si>
    <t>ANAGRAFE</t>
  </si>
  <si>
    <t>ISTRUZIONE PUBBLICA</t>
  </si>
  <si>
    <t>BIBLIOTECA</t>
  </si>
  <si>
    <t>TRIBUTI</t>
  </si>
  <si>
    <t>MESSI</t>
  </si>
  <si>
    <t>RAGIONERIA</t>
  </si>
  <si>
    <t>PROTOCOLLO</t>
  </si>
  <si>
    <t>POLIZIA LOCALE</t>
  </si>
  <si>
    <t>PERSONALE</t>
  </si>
  <si>
    <t>TOTALE</t>
  </si>
  <si>
    <t>EDILIZIA,URBANISTICA</t>
  </si>
  <si>
    <t>AMBIENTE, LAVORI E OPERE PUBLICHE</t>
  </si>
  <si>
    <t>Mese di Febbraio</t>
  </si>
  <si>
    <t>Mese di Marzo</t>
  </si>
  <si>
    <t>Mese di Gennaio</t>
  </si>
  <si>
    <t xml:space="preserve">Dati relativi al I trimestre 2022 - mesi: Gennaio, Febbraio, Marzo </t>
  </si>
  <si>
    <t>Dati relativi al I trimestre 2022 - mesi: Gennaio, Febbraio, Marzo</t>
  </si>
  <si>
    <t>SERVIZI SOCIALI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</si>
</sst>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0" fontId="5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G19" activeCellId="1" sqref="E19 G19"/>
    </sheetView>
  </sheetViews>
  <sheetFormatPr defaultRowHeight="15"/>
  <cols>
    <col min="1" max="1" width="41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26</v>
      </c>
      <c r="B3" s="35"/>
      <c r="C3" s="36"/>
      <c r="D3" s="36"/>
      <c r="E3" s="36"/>
      <c r="F3" s="36"/>
      <c r="G3" s="37"/>
    </row>
    <row r="4" spans="1:13" ht="35.25" customHeight="1">
      <c r="A4" s="34" t="s">
        <v>24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2</v>
      </c>
      <c r="C6" s="7">
        <v>36</v>
      </c>
      <c r="D6" s="8">
        <v>4</v>
      </c>
      <c r="E6" s="9">
        <f t="shared" ref="E6:E19" si="0">IF(C6="","",D6/C6)</f>
        <v>0.1111111111111111</v>
      </c>
      <c r="F6" s="10">
        <f>C6-D6</f>
        <v>32</v>
      </c>
      <c r="G6" s="11">
        <f t="shared" ref="G6:G19" si="1">IF(C6="","",F6/C6)</f>
        <v>0.88888888888888884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1.5</v>
      </c>
      <c r="C7" s="7">
        <v>27</v>
      </c>
      <c r="D7" s="7">
        <v>5</v>
      </c>
      <c r="E7" s="9">
        <f t="shared" si="0"/>
        <v>0.18518518518518517</v>
      </c>
      <c r="F7" s="10">
        <f>C7-D7</f>
        <v>22</v>
      </c>
      <c r="G7" s="11">
        <f t="shared" si="1"/>
        <v>0.81481481481481477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v>0</v>
      </c>
      <c r="G8" s="11">
        <v>0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54</v>
      </c>
      <c r="D10" s="7">
        <v>16</v>
      </c>
      <c r="E10" s="9">
        <f t="shared" si="0"/>
        <v>0.29629629629629628</v>
      </c>
      <c r="F10" s="10">
        <f t="shared" ref="F10:F19" si="2">C10-D10</f>
        <v>38</v>
      </c>
      <c r="G10" s="11">
        <f t="shared" si="1"/>
        <v>0.70370370370370372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v>0</v>
      </c>
      <c r="F11" s="10">
        <f t="shared" si="2"/>
        <v>0</v>
      </c>
      <c r="G11" s="11"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54</v>
      </c>
      <c r="D12" s="7">
        <v>8</v>
      </c>
      <c r="E12" s="9">
        <f t="shared" si="0"/>
        <v>0.14814814814814814</v>
      </c>
      <c r="F12" s="10">
        <f t="shared" si="2"/>
        <v>46</v>
      </c>
      <c r="G12" s="11">
        <f t="shared" si="1"/>
        <v>0.85185185185185186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1.5</v>
      </c>
      <c r="C13" s="7">
        <v>27</v>
      </c>
      <c r="D13" s="7">
        <v>4</v>
      </c>
      <c r="E13" s="9">
        <f t="shared" si="0"/>
        <v>0.14814814814814814</v>
      </c>
      <c r="F13" s="10">
        <f t="shared" si="2"/>
        <v>23</v>
      </c>
      <c r="G13" s="11">
        <f t="shared" si="1"/>
        <v>0.85185185185185186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2.5</v>
      </c>
      <c r="C14" s="7">
        <v>45</v>
      </c>
      <c r="D14" s="7">
        <v>13</v>
      </c>
      <c r="E14" s="9">
        <f t="shared" si="0"/>
        <v>0.28888888888888886</v>
      </c>
      <c r="F14" s="10">
        <f t="shared" si="2"/>
        <v>32</v>
      </c>
      <c r="G14" s="11">
        <f t="shared" si="1"/>
        <v>0.71111111111111114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4.5</v>
      </c>
      <c r="C15" s="7">
        <v>81</v>
      </c>
      <c r="D15" s="7">
        <v>16</v>
      </c>
      <c r="E15" s="9">
        <f t="shared" si="0"/>
        <v>0.19753086419753085</v>
      </c>
      <c r="F15" s="10">
        <f t="shared" si="2"/>
        <v>65</v>
      </c>
      <c r="G15" s="11">
        <f t="shared" si="1"/>
        <v>0.80246913580246915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72</v>
      </c>
      <c r="D16" s="7">
        <v>27</v>
      </c>
      <c r="E16" s="9">
        <f t="shared" si="0"/>
        <v>0.375</v>
      </c>
      <c r="F16" s="10">
        <f t="shared" si="2"/>
        <v>45</v>
      </c>
      <c r="G16" s="11">
        <f t="shared" si="1"/>
        <v>0.625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18</v>
      </c>
      <c r="D17" s="7">
        <v>1</v>
      </c>
      <c r="E17" s="9">
        <f t="shared" si="0"/>
        <v>5.5555555555555552E-2</v>
      </c>
      <c r="F17" s="10">
        <f t="shared" si="2"/>
        <v>17</v>
      </c>
      <c r="G17" s="11">
        <f t="shared" si="1"/>
        <v>0.94444444444444442</v>
      </c>
      <c r="I17" s="12"/>
      <c r="J17" s="13"/>
      <c r="K17" s="14"/>
      <c r="L17" s="12"/>
      <c r="M17" s="14"/>
    </row>
    <row r="18" spans="1:13" ht="21.95" customHeight="1">
      <c r="A18" s="5" t="s">
        <v>27</v>
      </c>
      <c r="B18" s="6">
        <v>1</v>
      </c>
      <c r="C18" s="7">
        <v>18</v>
      </c>
      <c r="D18" s="7">
        <v>5</v>
      </c>
      <c r="E18" s="9">
        <f t="shared" ref="E18" si="3">IF(C18="","",D18/C18)</f>
        <v>0.27777777777777779</v>
      </c>
      <c r="F18" s="10">
        <f t="shared" ref="F18" si="4">C18-D18</f>
        <v>13</v>
      </c>
      <c r="G18" s="11">
        <f t="shared" ref="G18" si="5">IF(C18="","",F18/C18)</f>
        <v>0.72222222222222221</v>
      </c>
      <c r="I18" s="12"/>
      <c r="J18" s="13"/>
      <c r="K18" s="14"/>
      <c r="L18" s="12"/>
      <c r="M18" s="14"/>
    </row>
    <row r="19" spans="1:13" s="18" customFormat="1" ht="21.95" customHeight="1">
      <c r="A19" s="16" t="s">
        <v>19</v>
      </c>
      <c r="B19" s="17">
        <f>+(B6+B7+B8+B9+B10+B11+B12+B13+B14+B15+B16+B17)</f>
        <v>23</v>
      </c>
      <c r="C19" s="17">
        <f>SUM(C6:C18)</f>
        <v>432</v>
      </c>
      <c r="D19" s="17">
        <f>SUM(D6:D18)</f>
        <v>99</v>
      </c>
      <c r="E19" s="9">
        <f t="shared" si="0"/>
        <v>0.22916666666666666</v>
      </c>
      <c r="F19" s="10">
        <f t="shared" si="2"/>
        <v>333</v>
      </c>
      <c r="G19" s="11">
        <f t="shared" si="1"/>
        <v>0.77083333333333337</v>
      </c>
    </row>
    <row r="20" spans="1:13">
      <c r="A20" s="19"/>
      <c r="B20" s="19"/>
      <c r="C20" s="20"/>
      <c r="D20" s="20"/>
      <c r="E20" s="21"/>
      <c r="F20" s="20"/>
      <c r="G20" s="21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A31" s="19"/>
      <c r="B31" s="19"/>
      <c r="C31" s="22"/>
      <c r="D31" s="22"/>
      <c r="E31" s="23"/>
      <c r="F31" s="22"/>
      <c r="G31" s="23"/>
    </row>
    <row r="32" spans="1:13">
      <c r="C32" s="24"/>
      <c r="D32" s="24"/>
      <c r="E32" s="25"/>
      <c r="F32" s="24"/>
      <c r="G32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G19" activeCellId="1" sqref="E19 G19"/>
    </sheetView>
  </sheetViews>
  <sheetFormatPr defaultRowHeight="15"/>
  <cols>
    <col min="1" max="1" width="42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26</v>
      </c>
      <c r="B3" s="35"/>
      <c r="C3" s="36"/>
      <c r="D3" s="36"/>
      <c r="E3" s="36"/>
      <c r="F3" s="36"/>
      <c r="G3" s="37"/>
    </row>
    <row r="4" spans="1:13" ht="35.25" customHeight="1">
      <c r="A4" s="34" t="s">
        <v>22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2</v>
      </c>
      <c r="C6" s="7">
        <v>40</v>
      </c>
      <c r="D6" s="8">
        <v>2</v>
      </c>
      <c r="E6" s="9">
        <f t="shared" ref="E6:E19" si="0">IF(C6="","",D6/C6)</f>
        <v>0.05</v>
      </c>
      <c r="F6" s="10">
        <f>C6-D6</f>
        <v>38</v>
      </c>
      <c r="G6" s="11">
        <f t="shared" ref="G6:G19" si="1">IF(C6="","",F6/C6)</f>
        <v>0.95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1.5</v>
      </c>
      <c r="C7" s="7">
        <v>30</v>
      </c>
      <c r="D7" s="7">
        <v>2</v>
      </c>
      <c r="E7" s="9">
        <f t="shared" si="0"/>
        <v>6.6666666666666666E-2</v>
      </c>
      <c r="F7" s="10">
        <f>C7-D7</f>
        <v>28</v>
      </c>
      <c r="G7" s="11">
        <f t="shared" si="1"/>
        <v>0.93333333333333335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f>0</f>
        <v>0</v>
      </c>
      <c r="F9" s="10">
        <v>0</v>
      </c>
      <c r="G9" s="11">
        <f>0</f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60</v>
      </c>
      <c r="D10" s="7">
        <v>8</v>
      </c>
      <c r="E10" s="9">
        <f t="shared" si="0"/>
        <v>0.13333333333333333</v>
      </c>
      <c r="F10" s="10">
        <f t="shared" ref="F10:F19" si="2">C10-D10</f>
        <v>52</v>
      </c>
      <c r="G10" s="11">
        <f t="shared" si="1"/>
        <v>0.8666666666666667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4</v>
      </c>
      <c r="C12" s="7">
        <v>80</v>
      </c>
      <c r="D12" s="7">
        <v>18</v>
      </c>
      <c r="E12" s="9">
        <f t="shared" si="0"/>
        <v>0.22500000000000001</v>
      </c>
      <c r="F12" s="10">
        <f t="shared" si="2"/>
        <v>62</v>
      </c>
      <c r="G12" s="11">
        <f t="shared" si="1"/>
        <v>0.77500000000000002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1.5</v>
      </c>
      <c r="C13" s="7">
        <v>30</v>
      </c>
      <c r="D13" s="7">
        <v>7</v>
      </c>
      <c r="E13" s="9">
        <f t="shared" si="0"/>
        <v>0.23333333333333334</v>
      </c>
      <c r="F13" s="10">
        <f t="shared" si="2"/>
        <v>23</v>
      </c>
      <c r="G13" s="11">
        <f t="shared" si="1"/>
        <v>0.76666666666666672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2.5</v>
      </c>
      <c r="C14" s="7">
        <v>50</v>
      </c>
      <c r="D14" s="7">
        <v>17</v>
      </c>
      <c r="E14" s="9">
        <f t="shared" si="0"/>
        <v>0.34</v>
      </c>
      <c r="F14" s="10">
        <f t="shared" si="2"/>
        <v>33</v>
      </c>
      <c r="G14" s="11">
        <f t="shared" si="1"/>
        <v>0.66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4.5</v>
      </c>
      <c r="C15" s="7">
        <v>90</v>
      </c>
      <c r="D15" s="7">
        <v>17</v>
      </c>
      <c r="E15" s="9">
        <f t="shared" si="0"/>
        <v>0.18888888888888888</v>
      </c>
      <c r="F15" s="10">
        <f t="shared" si="2"/>
        <v>73</v>
      </c>
      <c r="G15" s="11">
        <f t="shared" si="1"/>
        <v>0.81111111111111112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80</v>
      </c>
      <c r="D16" s="7">
        <v>29</v>
      </c>
      <c r="E16" s="9">
        <f t="shared" si="0"/>
        <v>0.36249999999999999</v>
      </c>
      <c r="F16" s="10">
        <f t="shared" si="2"/>
        <v>51</v>
      </c>
      <c r="G16" s="11">
        <f t="shared" si="1"/>
        <v>0.63749999999999996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20</v>
      </c>
      <c r="D17" s="7">
        <v>2</v>
      </c>
      <c r="E17" s="9">
        <f t="shared" si="0"/>
        <v>0.1</v>
      </c>
      <c r="F17" s="10">
        <f t="shared" si="2"/>
        <v>18</v>
      </c>
      <c r="G17" s="11">
        <f t="shared" si="1"/>
        <v>0.9</v>
      </c>
      <c r="I17" s="12"/>
      <c r="J17" s="13"/>
      <c r="K17" s="14"/>
      <c r="L17" s="12"/>
      <c r="M17" s="14"/>
    </row>
    <row r="18" spans="1:13" ht="21.95" customHeight="1">
      <c r="A18" s="5" t="s">
        <v>27</v>
      </c>
      <c r="B18" s="6">
        <v>2</v>
      </c>
      <c r="C18" s="7">
        <v>40</v>
      </c>
      <c r="D18" s="7">
        <v>4</v>
      </c>
      <c r="E18" s="9">
        <f t="shared" ref="E18" si="3">IF(C18="","",D18/C18)</f>
        <v>0.1</v>
      </c>
      <c r="F18" s="10">
        <f t="shared" ref="F18" si="4">C18-D18</f>
        <v>36</v>
      </c>
      <c r="G18" s="11">
        <f t="shared" ref="G18" si="5">IF(C18="","",F18/C18)</f>
        <v>0.9</v>
      </c>
      <c r="I18" s="12"/>
      <c r="J18" s="13"/>
      <c r="K18" s="14"/>
      <c r="L18" s="12"/>
      <c r="M18" s="14"/>
    </row>
    <row r="19" spans="1:13" s="18" customFormat="1" ht="21.95" customHeight="1">
      <c r="A19" s="16" t="s">
        <v>19</v>
      </c>
      <c r="B19" s="17">
        <f>+(B6+B7+B8+B9+B10+B11+B12+B13+B14+B15+B16+B17)</f>
        <v>24</v>
      </c>
      <c r="C19" s="17">
        <f>SUM(C6:C18)</f>
        <v>520</v>
      </c>
      <c r="D19" s="17">
        <f>SUM(D6:D18)</f>
        <v>106</v>
      </c>
      <c r="E19" s="9">
        <f t="shared" si="0"/>
        <v>0.20384615384615384</v>
      </c>
      <c r="F19" s="10">
        <f t="shared" si="2"/>
        <v>414</v>
      </c>
      <c r="G19" s="11">
        <f t="shared" si="1"/>
        <v>0.7961538461538461</v>
      </c>
    </row>
    <row r="20" spans="1:13">
      <c r="A20" s="19"/>
      <c r="B20" s="19"/>
      <c r="C20" s="20"/>
      <c r="D20" s="20"/>
      <c r="E20" s="21"/>
      <c r="F20" s="20"/>
      <c r="G20" s="21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A31" s="19"/>
      <c r="B31" s="19"/>
      <c r="C31" s="22"/>
      <c r="D31" s="22"/>
      <c r="E31" s="23"/>
      <c r="F31" s="22"/>
      <c r="G31" s="23"/>
    </row>
    <row r="32" spans="1:13">
      <c r="C32" s="24"/>
      <c r="D32" s="24"/>
      <c r="E32" s="25"/>
      <c r="F32" s="24"/>
      <c r="G32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G19" activeCellId="1" sqref="E19 G19"/>
    </sheetView>
  </sheetViews>
  <sheetFormatPr defaultRowHeight="15"/>
  <cols>
    <col min="1" max="1" width="44.140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25</v>
      </c>
      <c r="B3" s="35"/>
      <c r="C3" s="36"/>
      <c r="D3" s="36"/>
      <c r="E3" s="36"/>
      <c r="F3" s="36"/>
      <c r="G3" s="37"/>
    </row>
    <row r="4" spans="1:13" ht="35.25" customHeight="1">
      <c r="A4" s="34" t="s">
        <v>23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2</v>
      </c>
      <c r="C6" s="7">
        <v>46</v>
      </c>
      <c r="D6" s="8">
        <v>2</v>
      </c>
      <c r="E6" s="9">
        <f t="shared" ref="E6:E19" si="0">IF(C6="","",D6/C6)</f>
        <v>4.3478260869565216E-2</v>
      </c>
      <c r="F6" s="10">
        <f>C6-D6</f>
        <v>44</v>
      </c>
      <c r="G6" s="11">
        <f t="shared" ref="G6:G19" si="1">IF(C6="","",F6/C6)</f>
        <v>0.95652173913043481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1.5</v>
      </c>
      <c r="C7" s="7">
        <v>34.5</v>
      </c>
      <c r="D7" s="7">
        <v>3</v>
      </c>
      <c r="E7" s="9">
        <f t="shared" si="0"/>
        <v>8.6956521739130432E-2</v>
      </c>
      <c r="F7" s="10">
        <f>C7-D7</f>
        <v>31.5</v>
      </c>
      <c r="G7" s="11">
        <f t="shared" si="1"/>
        <v>0.91304347826086951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69</v>
      </c>
      <c r="D10" s="7">
        <v>8</v>
      </c>
      <c r="E10" s="9">
        <f t="shared" si="0"/>
        <v>0.11594202898550725</v>
      </c>
      <c r="F10" s="10">
        <f t="shared" ref="F10:F19" si="2">C10-D10</f>
        <v>61</v>
      </c>
      <c r="G10" s="11">
        <f t="shared" si="1"/>
        <v>0.88405797101449279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4</v>
      </c>
      <c r="C12" s="7">
        <v>92</v>
      </c>
      <c r="D12" s="7">
        <v>17</v>
      </c>
      <c r="E12" s="9">
        <f t="shared" si="0"/>
        <v>0.18478260869565216</v>
      </c>
      <c r="F12" s="10">
        <f t="shared" si="2"/>
        <v>75</v>
      </c>
      <c r="G12" s="11">
        <f t="shared" si="1"/>
        <v>0.81521739130434778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1.5</v>
      </c>
      <c r="C13" s="7">
        <v>34.5</v>
      </c>
      <c r="D13" s="7">
        <v>1</v>
      </c>
      <c r="E13" s="9">
        <f t="shared" si="0"/>
        <v>2.8985507246376812E-2</v>
      </c>
      <c r="F13" s="10">
        <f t="shared" si="2"/>
        <v>33.5</v>
      </c>
      <c r="G13" s="11">
        <f t="shared" si="1"/>
        <v>0.97101449275362317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2.5</v>
      </c>
      <c r="C14" s="7">
        <v>57.5</v>
      </c>
      <c r="D14" s="7">
        <v>23</v>
      </c>
      <c r="E14" s="9">
        <f t="shared" si="0"/>
        <v>0.4</v>
      </c>
      <c r="F14" s="10">
        <f t="shared" si="2"/>
        <v>34.5</v>
      </c>
      <c r="G14" s="11">
        <f t="shared" si="1"/>
        <v>0.6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4.5</v>
      </c>
      <c r="C15" s="7">
        <v>103.5</v>
      </c>
      <c r="D15" s="7">
        <v>19</v>
      </c>
      <c r="E15" s="9">
        <f t="shared" si="0"/>
        <v>0.18357487922705315</v>
      </c>
      <c r="F15" s="10">
        <f t="shared" si="2"/>
        <v>84.5</v>
      </c>
      <c r="G15" s="11">
        <f t="shared" si="1"/>
        <v>0.81642512077294682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92</v>
      </c>
      <c r="D16" s="7">
        <v>39</v>
      </c>
      <c r="E16" s="9">
        <f t="shared" si="0"/>
        <v>0.42391304347826086</v>
      </c>
      <c r="F16" s="10">
        <f t="shared" si="2"/>
        <v>53</v>
      </c>
      <c r="G16" s="11">
        <f t="shared" si="1"/>
        <v>0.57608695652173914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23</v>
      </c>
      <c r="D17" s="7">
        <v>3</v>
      </c>
      <c r="E17" s="9">
        <f t="shared" si="0"/>
        <v>0.13043478260869565</v>
      </c>
      <c r="F17" s="10">
        <f t="shared" si="2"/>
        <v>20</v>
      </c>
      <c r="G17" s="11">
        <f t="shared" si="1"/>
        <v>0.86956521739130432</v>
      </c>
      <c r="I17" s="12"/>
      <c r="J17" s="13"/>
      <c r="K17" s="14"/>
      <c r="L17" s="12"/>
      <c r="M17" s="14"/>
    </row>
    <row r="18" spans="1:13" ht="21.95" customHeight="1">
      <c r="A18" s="5" t="s">
        <v>27</v>
      </c>
      <c r="B18" s="6">
        <v>2</v>
      </c>
      <c r="C18" s="7">
        <v>46</v>
      </c>
      <c r="D18" s="7">
        <v>7</v>
      </c>
      <c r="E18" s="9">
        <f t="shared" ref="E18" si="3">IF(C18="","",D18/C18)</f>
        <v>0.15217391304347827</v>
      </c>
      <c r="F18" s="10">
        <f t="shared" ref="F18" si="4">C18-D18</f>
        <v>39</v>
      </c>
      <c r="G18" s="11">
        <f t="shared" ref="G18" si="5">IF(C18="","",F18/C18)</f>
        <v>0.84782608695652173</v>
      </c>
      <c r="I18" s="12"/>
      <c r="J18" s="13"/>
      <c r="K18" s="14"/>
      <c r="L18" s="12"/>
      <c r="M18" s="14"/>
    </row>
    <row r="19" spans="1:13" s="18" customFormat="1" ht="21.95" customHeight="1">
      <c r="A19" s="16" t="s">
        <v>19</v>
      </c>
      <c r="B19" s="17">
        <f>+(B6+B7+B8+B9+B10+B11+B12+B13+B14+B15+B16+B17)</f>
        <v>24</v>
      </c>
      <c r="C19" s="17">
        <f>SUM(C6:C18)</f>
        <v>598</v>
      </c>
      <c r="D19" s="17">
        <f>SUM(D6:D18)</f>
        <v>122</v>
      </c>
      <c r="E19" s="9">
        <f t="shared" si="0"/>
        <v>0.20401337792642141</v>
      </c>
      <c r="F19" s="10">
        <f t="shared" si="2"/>
        <v>476</v>
      </c>
      <c r="G19" s="11">
        <f t="shared" si="1"/>
        <v>0.79598662207357862</v>
      </c>
    </row>
    <row r="20" spans="1:13">
      <c r="A20" s="19"/>
      <c r="B20" s="19"/>
      <c r="C20" s="20"/>
      <c r="D20" s="20"/>
      <c r="E20" s="21"/>
      <c r="F20" s="20"/>
      <c r="G20" s="21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A31" s="19"/>
      <c r="B31" s="19"/>
      <c r="C31" s="22"/>
      <c r="D31" s="22"/>
      <c r="E31" s="23"/>
      <c r="F31" s="22"/>
      <c r="G31" s="23"/>
    </row>
    <row r="32" spans="1:13">
      <c r="C32" s="24"/>
      <c r="D32" s="24"/>
      <c r="E32" s="25"/>
      <c r="F32" s="24"/>
      <c r="G32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Gennaio 2022</vt:lpstr>
      <vt:lpstr>Febbraio 2022</vt:lpstr>
      <vt:lpstr>Marzo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g.lionetto</dc:creator>
  <cp:lastModifiedBy>m.duca</cp:lastModifiedBy>
  <cp:lastPrinted>2020-12-30T12:32:59Z</cp:lastPrinted>
  <dcterms:created xsi:type="dcterms:W3CDTF">2020-01-21T11:09:58Z</dcterms:created>
  <dcterms:modified xsi:type="dcterms:W3CDTF">2022-05-12T11:37:30Z</dcterms:modified>
</cp:coreProperties>
</file>