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6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<sst xmlns="http://schemas.openxmlformats.org/spreadsheetml/2006/main" count="1035" uniqueCount="527">
  <si>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</si>
  <si>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</si>
  <si>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</si>
  <si>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</si>
  <si>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</si>
  <si>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</si>
  <si>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</si>
  <si>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</si>
  <si>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</si>
  <si>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</si>
  <si>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</si>
  <si>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</si>
  <si>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</si>
  <si>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</si>
  <si>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</si>
  <si>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</si>
  <si>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</si>
  <si>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</si>
  <si>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</si>
  <si>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</si>
  <si>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</si>
  <si>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</si>
  <si>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</si>
  <si>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</si>
  <si>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</si>
  <si>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</si>
  <si>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</si>
  <si>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</si>
  <si>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</si>
  <si>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</si>
  <si>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</si>
  <si>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</si>
  <si>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</si>
  <si>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</si>
  <si>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</si>
  <si>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</si>
  <si>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</si>
  <si>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</si>
  <si>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</si>
  <si>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</si>
  <si>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</si>
  <si>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</si>
  <si>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</si>
  <si>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</si>
  <si>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</si>
  <si>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</si>
  <si>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</si>
  <si>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</si>
  <si>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</si>
  <si>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</si>
  <si>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</si>
  <si>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</si>
  <si>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</si>
  <si>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</si>
  <si>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</si>
  <si>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</si>
  <si>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</si>
  <si>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</si>
  <si>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</si>
  <si>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</si>
  <si>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</si>
  <si>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</si>
  <si>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</si>
  <si>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</si>
  <si>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</si>
  <si>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</si>
  <si>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</si>
  <si>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</si>
  <si>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</si>
  <si>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</si>
  <si>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</si>
  <si>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</si>
  <si>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</si>
  <si>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</si>
  <si>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</si>
  <si>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</si>
  <si>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</si>
  <si>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</si>
  <si>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</si>
  <si>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</si>
  <si>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</si>
  <si>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</si>
  <si>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</si>
  <si>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</si>
  <si>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</si>
  <si>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</si>
  <si>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</si>
  <si>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</si>
  <si>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</si>
  <si>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</si>
  <si>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</si>
  <si>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</si>
  <si>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</si>
  <si>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</si>
  <si>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</si>
  <si>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</si>
  <si>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</si>
  <si>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</si>
  <si>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</si>
  <si>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</si>
  <si>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</si>
  <si>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</si>
  <si>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</si>
  <si>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</si>
  <si>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</si>
  <si>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</si>
  <si>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</si>
  <si>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</si>
  <si>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</si>
  <si>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</si>
  <si>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</si>
  <si>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</si>
  <si>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</si>
  <si>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</si>
  <si>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</si>
  <si>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</si>
  <si>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</si>
  <si>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</si>
  <si>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</si>
  <si>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</si>
  <si>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</si>
  <si>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</si>
  <si>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</si>
  <si>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</si>
  <si>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</si>
  <si>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</si>
  <si>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</si>
  <si>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</si>
  <si>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</si>
  <si>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</si>
  <si>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</si>
  <si>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</si>
  <si>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</si>
  <si>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</si>
  <si>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</si>
  <si>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</si>
  <si>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</si>
  <si>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</si>
  <si>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</si>
  <si>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</si>
  <si>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</si>
  <si>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</si>
  <si>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</si>
  <si>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</si>
  <si>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</si>
  <si>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</si>
  <si>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</si>
  <si>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</si>
  <si>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</si>
  <si>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</si>
  <si>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</si>
  <si>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</si>
  <si>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</si>
  <si>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</si>
  <si>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</si>
  <si>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</si>
  <si>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</si>
  <si>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</si>
  <si>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</si>
  <si>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</si>
  <si>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</si>
  <si>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</si>
  <si>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</si>
  <si>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</si>
  <si>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</si>
  <si>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</si>
  <si>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</si>
  <si>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</si>
  <si>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</si>
  <si>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</si>
  <si>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</si>
  <si>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</si>
  <si>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</si>
  <si>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</si>
  <si>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</si>
  <si>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</si>
  <si>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</si>
  <si>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</si>
  <si>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</si>
  <si>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</si>
  <si>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</si>
  <si>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</si>
  <si>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</si>
  <si>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</si>
  <si>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</si>
  <si>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</si>
  <si>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</si>
  <si>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</si>
  <si>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</si>
  <si>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</si>
  <si>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</si>
  <si>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</si>
  <si>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</si>
  <si>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</si>
  <si>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</si>
  <si>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</si>
  <si>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</si>
  <si>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</si>
  <si>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</si>
  <si>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</si>
  <si>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</si>
  <si>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</si>
  <si>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</si>
  <si>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</si>
  <si>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</si>
  <si>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</si>
  <si>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</si>
  <si>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</si>
  <si>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</si>
  <si>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</si>
  <si>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</si>
  <si>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</si>
  <si>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</si>
  <si>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</si>
  <si>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</si>
  <si>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</si>
  <si>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</si>
  <si>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</si>
  <si>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</si>
  <si>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</si>
  <si>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</si>
  <si>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</si>
  <si>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</si>
  <si>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</si>
  <si>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</si>
  <si>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</si>
  <si>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</si>
  <si>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</si>
  <si>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</si>
  <si>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</si>
  <si>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</si>
  <si>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</si>
  <si>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</si>
  <si>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</si>
  <si>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</si>
  <si>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</si>
  <si>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</si>
  <si>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</si>
  <si>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</si>
  <si>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</si>
  <si>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</si>
  <si>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</si>
  <si>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</si>
  <si>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</si>
  <si>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</si>
  <si>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</si>
  <si>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</si>
  <si>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</si>
  <si>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</si>
  <si>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</si>
  <si>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</si>
  <si>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</si>
  <si>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</si>
  <si>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</si>
  <si>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</si>
  <si>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</si>
  <si>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</si>
  <si>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</si>
  <si>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</si>
  <si>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</si>
  <si>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</si>
  <si>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</si>
  <si>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</si>
  <si>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</si>
  <si>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</si>
  <si>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</si>
  <si>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</si>
  <si>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</si>
  <si>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</si>
  <si>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</si>
  <si>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</si>
  <si>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</si>
  <si>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</si>
  <si>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</si>
  <si>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</si>
  <si>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</si>
  <si>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</si>
  <si>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</si>
  <si>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</si>
  <si>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</si>
  <si>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</si>
  <si>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</si>
  <si>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</si>
  <si>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</si>
  <si>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</si>
  <si>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</si>
  <si>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</si>
  <si>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</si>
  <si>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</si>
  <si>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</si>
  <si>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</si>
  <si>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</si>
  <si>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</si>
  <si>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</si>
  <si>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</si>
  <si>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</si>
  <si>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</si>
  <si>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</si>
  <si>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</si>
  <si>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</si>
  <si>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</si>
  <si>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</si>
  <si>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</si>
  <si>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</si>
  <si>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</si>
  <si>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</si>
  <si>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</si>
  <si>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</si>
  <si>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</si>
  <si>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</si>
  <si>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</si>
  <si>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</si>
  <si>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</si>
  <si>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</si>
  <si>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</si>
  <si>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</si>
  <si>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</si>
  <si>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</si>
  <si>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</si>
  <si>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</si>
  <si>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</si>
  <si>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</si>
  <si>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</si>
  <si>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</si>
  <si>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</si>
  <si>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</si>
  <si>
    <t>Impianti Mastroleo Quintino</t>
  </si>
  <si>
    <t>Lavori impianto idrico piazza Terra</t>
  </si>
  <si>
    <t xml:space="preserve"> L &amp; G di. L.P. Caggiula </t>
  </si>
  <si>
    <t>Fornitura e posa in opera cartelloni stradali</t>
  </si>
  <si>
    <t>Det. Settore N. 35 del 21/02/2011</t>
  </si>
  <si>
    <t>Proposta Det. N. 178 del 28/03/2012</t>
  </si>
  <si>
    <t>Sistemazione tettoie canile</t>
  </si>
  <si>
    <t>Global sport di Alfredo Plantera</t>
  </si>
  <si>
    <t>Realizzazione punti sport e percorso salute</t>
  </si>
  <si>
    <t xml:space="preserve">Proposta  det. Settore N. 1704/2010 </t>
  </si>
  <si>
    <t>Proposta det. Settore N. 152 del 30/12/2011</t>
  </si>
  <si>
    <t xml:space="preserve">Ditta Cazzato Dario </t>
  </si>
  <si>
    <t xml:space="preserve">Lavori ex asilo nido Via XXV Aprile </t>
  </si>
  <si>
    <t>Det. Settore N. 285 del 26/06/2013</t>
  </si>
  <si>
    <t>Fornitura e posa in opera segnaletica stradale</t>
  </si>
  <si>
    <t>proposta det. N. 739 del 27/12/2011</t>
  </si>
  <si>
    <t>Enel Sole Srl</t>
  </si>
  <si>
    <t xml:space="preserve">Impianti di pubblica illuminazione </t>
  </si>
  <si>
    <t>Det.  N. 11 del 18/02/2010</t>
  </si>
  <si>
    <t>28/062013</t>
  </si>
  <si>
    <t>Giustizieri Maria Gabriella</t>
  </si>
  <si>
    <t>Sentenza n. 127/2012 - Vertenza Giustizieri/Comune di Alliste</t>
  </si>
  <si>
    <t>Prop. Det. n. 235 del 29/05/2013</t>
  </si>
  <si>
    <t>Ditta De Carlo snc</t>
  </si>
  <si>
    <t>Esecuzione lavori di urgenza sanitaria</t>
  </si>
  <si>
    <t>Proposta det. Settore N. 272 del 19/06/2013</t>
  </si>
  <si>
    <t>Ditta Sole di Paiano Italia</t>
  </si>
  <si>
    <t>Aratura fondi proprietà comunale</t>
  </si>
  <si>
    <t>Proposta det. Settore N. 263 del 15/05/2012</t>
  </si>
  <si>
    <t>Manutenzione verde pubblico edifici scolastici</t>
  </si>
  <si>
    <t>proposta det. N. 110 del 23/02/2012</t>
  </si>
  <si>
    <t>Carluccio Tommaso</t>
  </si>
  <si>
    <t>Completamento impianto sportivo</t>
  </si>
  <si>
    <t>Det. Settore  N. 290 del 31/05/2012</t>
  </si>
  <si>
    <t>Det. Settore N. 610 del 11/12/2012</t>
  </si>
  <si>
    <t>Acquisto attrezzature informatiche, sistemazione rete comunale, manutenzione straord. Server, conversione banca dati ici</t>
  </si>
  <si>
    <t>Liquidazione fatture mese di gennaio 2013</t>
  </si>
  <si>
    <t>proposta det. N.179/2013</t>
  </si>
  <si>
    <t>Edilgamma Srl</t>
  </si>
  <si>
    <t>Lavori Piazza Terra e Piazza Orologio</t>
  </si>
  <si>
    <t>Det. Settore  N. 168 del 11/03/2011</t>
  </si>
  <si>
    <t>Ditta Cazzato Luigi</t>
  </si>
  <si>
    <t xml:space="preserve">Lavori svuotatura fossa biologica pozzo nero - Ed. comunale </t>
  </si>
  <si>
    <t>Det. Settore  N. 123 del 06/03/2013</t>
  </si>
  <si>
    <t>Lavori svuotatura fossa biologica pozzo nero - zona Santa Potenza</t>
  </si>
  <si>
    <t>Det. Settore  N. 666 del 29/11/2011</t>
  </si>
  <si>
    <t>Lavori svuotatura fossa biologica pozzo nero  civile abitazione - intervento assistenziale</t>
  </si>
  <si>
    <t>Det. Settore  N. 156 del 04/04/2013</t>
  </si>
  <si>
    <t>Scripta Manent snc di Carratta e Maffei</t>
  </si>
  <si>
    <t xml:space="preserve">Resoconto stenotipografico </t>
  </si>
  <si>
    <t>Det.Sett. n. 71 del 22/06/2010</t>
  </si>
  <si>
    <t>Manni Tatiana</t>
  </si>
  <si>
    <t>MNNTTN85P54D862P</t>
  </si>
  <si>
    <t>Commissione Selezione Volontari Servizio Civile</t>
  </si>
  <si>
    <t>Det. Sett. n. 128 del 02/03/2012</t>
  </si>
  <si>
    <t>Contributi minimi obbligatori Sindaco ex art. 86 D. Lgs. 267/2000</t>
  </si>
  <si>
    <t>Cassa Nazionale di Previdenza e Assistenza Forense</t>
  </si>
  <si>
    <t>Liquidazione nota determinazione contributi</t>
  </si>
  <si>
    <t>Prop. Det. Settore N. 290 del 01/07/2013</t>
  </si>
  <si>
    <t>Agenzia funebre di Bellaluna Antonio</t>
  </si>
  <si>
    <t>BLLNTN73A31H147D</t>
  </si>
  <si>
    <t>Servizio pubbliche affissioni</t>
  </si>
  <si>
    <t xml:space="preserve"> Det. Settore N. 615 del 12/12/2012</t>
  </si>
  <si>
    <t>Bellaluna Fiorentino</t>
  </si>
  <si>
    <t>Equo indennizzo dipendente comunale</t>
  </si>
  <si>
    <t>BLLFNT48H07A208E</t>
  </si>
  <si>
    <t>Liquidazione somma spettante</t>
  </si>
  <si>
    <t>Prop. Det. Sett. N. 303  del 05/07/2013</t>
  </si>
  <si>
    <t>Dott. Cicoira Antonio</t>
  </si>
  <si>
    <t>CCRNTN54A15E506P</t>
  </si>
  <si>
    <t>CTU Pratica Equo indennizzo dipendente comunale Bellaluna Fiorentino</t>
  </si>
  <si>
    <t>fornitura manifesti "Avviso d'asta per la concessione in comodato d'uso terreni annata agraria 2013"</t>
  </si>
  <si>
    <t>proposta det. N. 171 del 9/4/2013</t>
  </si>
  <si>
    <t>Economo Comunale</t>
  </si>
  <si>
    <t>Prelievo somma per  tassa pubblicazione Burp variante urbanistica e acquisto marche da bollo</t>
  </si>
  <si>
    <t>Liquidazione</t>
  </si>
  <si>
    <t>Proposta  Det. Settore N. 307del 05/07/2013</t>
  </si>
  <si>
    <t>Liquidazione fattura  I quadrimestre 2013</t>
  </si>
  <si>
    <t>proposta det. N. 308 del 08/07/2013</t>
  </si>
  <si>
    <t>proposta det. N. 309 del 08/07/2013</t>
  </si>
  <si>
    <t>Crisalide Coop. Soc. comunità educativa</t>
  </si>
  <si>
    <t>Rette 2012 minori sud africa</t>
  </si>
  <si>
    <t xml:space="preserve">Liquidazione fattura </t>
  </si>
  <si>
    <t>Nicolì Srl</t>
  </si>
  <si>
    <t>Lavori pavimentazione stradale centro storico Felline</t>
  </si>
  <si>
    <t>Prop. Det. Settore  N. 652 del 28/12/2012</t>
  </si>
  <si>
    <t>Acquedotto pugliese Spa</t>
  </si>
  <si>
    <t>mandato n. 1076</t>
  </si>
  <si>
    <t>Canoni bimetrali diversi stabili comunali</t>
  </si>
  <si>
    <t>Enel Servizio Elettrico Spa</t>
  </si>
  <si>
    <t>Canoni periodici</t>
  </si>
  <si>
    <t>Mandati n. 1080-1081</t>
  </si>
  <si>
    <t>Mandati n. 1078-1079</t>
  </si>
  <si>
    <t>10/072013</t>
  </si>
  <si>
    <t>Emmepi di Minerva Sergio</t>
  </si>
  <si>
    <t>proposta det. N.194 del 29/04/2013</t>
  </si>
  <si>
    <t>Programma gestione randagismo - maggio - giugno 2012</t>
  </si>
  <si>
    <t>19/072013</t>
  </si>
  <si>
    <t>Mandato n. 1187</t>
  </si>
  <si>
    <t>Prop. Det. N 328 del 17/7/2013</t>
  </si>
  <si>
    <t>Cartolibreria di Reho Giorgio - Racale</t>
  </si>
  <si>
    <t>Fornitura libri di testo scuola primaria</t>
  </si>
  <si>
    <t>Prop. Det. N 248 del 06/062013</t>
  </si>
  <si>
    <t xml:space="preserve">Mandati n. 566; 1089;1090;1190;1191. </t>
  </si>
  <si>
    <t>proposta det. N. 331 del 22/07/2013</t>
  </si>
  <si>
    <t>Trasporto scolastico GIUGNO 2012</t>
  </si>
  <si>
    <t>Det. Sett. N. 343 del 01/08/2013</t>
  </si>
  <si>
    <t>Esecuzione Del. G. C. n. 103 del 28/11/2012</t>
  </si>
  <si>
    <t>Det. n. 371 del 08/08/2013</t>
  </si>
  <si>
    <t>D'Ambrosio Paola</t>
  </si>
  <si>
    <t>Rimborso Oneri concessori Permesso di costruire n. 81/2010</t>
  </si>
  <si>
    <t>proposta det. N. 357 del 06/08/2013</t>
  </si>
  <si>
    <t>Pagamento fatture mesi giugno - luglio 2013</t>
  </si>
  <si>
    <t>Det. N.360 del 07/08/2013</t>
  </si>
  <si>
    <t>Organizzazione "Il Canto delle Cicale 9-29 agosto 2013"</t>
  </si>
  <si>
    <t>Prop. Det. N 332 del 07/08/2013</t>
  </si>
  <si>
    <t>Centro Assistenza auto srl</t>
  </si>
  <si>
    <t>Manutenzione straordinaria scuolabus</t>
  </si>
  <si>
    <t>Prop. Det. N 340 del 31/07/2013</t>
  </si>
  <si>
    <t>Prop. Det. N. 374 del 13/08/2013</t>
  </si>
  <si>
    <t xml:space="preserve">Fornitura alimenti per cani </t>
  </si>
  <si>
    <t>proposta det. N. 306 del 05/07/2013</t>
  </si>
  <si>
    <t>Liquidazione III acconto contributo spese</t>
  </si>
  <si>
    <t>Prop. det. N. 377 del 13/8/2013</t>
  </si>
  <si>
    <t>Liquidazione saldo contributo spese</t>
  </si>
  <si>
    <t>Prop. Det. n.376 del 13/08/2013</t>
  </si>
  <si>
    <t>Global service Srl di Spennato Fabio</t>
  </si>
  <si>
    <t>Trasporto scolastico 2012-2013</t>
  </si>
  <si>
    <t>Prop. Det. n. 361 del 07/08/2013</t>
  </si>
  <si>
    <t>MAD Management di  De Souza Claudia Francisca</t>
  </si>
  <si>
    <t>Cereal Farine di Gnoni Maurizio</t>
  </si>
  <si>
    <t>Refezione scolastica gennaio - febbraio 2013</t>
  </si>
  <si>
    <t>Prop. Det. n. 364 del 08/08/2013</t>
  </si>
  <si>
    <t>Ufficio SIAE</t>
  </si>
  <si>
    <t>Diritti d'autore per "Il Canto delle Cicale"</t>
  </si>
  <si>
    <t>Prop. Det. n. 362 del 07/08/2013</t>
  </si>
  <si>
    <t>II trimestre 2013</t>
  </si>
  <si>
    <t>Famiglia affidataria</t>
  </si>
  <si>
    <t>Prop. Det. n. 367 del 08/08/2013</t>
  </si>
  <si>
    <t>Progetto Ambiente Bacino di Lecce €. 9845,8</t>
  </si>
  <si>
    <t>MBM ambiente srl Nardò importo: 819,44</t>
  </si>
  <si>
    <t>Progetto Ambiente Prov. Lecce €.6164,07</t>
  </si>
  <si>
    <t>Liquidazione fatture mese di giugno 2013</t>
  </si>
  <si>
    <t>Liquidazione fatture mese di maggio 2013</t>
  </si>
  <si>
    <t>proposta det. N.341 del 01/08/2013</t>
  </si>
  <si>
    <t>Progetto Ambiente Bacino di Lecce €. 11417,58</t>
  </si>
  <si>
    <t>MBM ambiente srl Nardò importo: 783,95</t>
  </si>
  <si>
    <t>Progetto Ambiente Prov. Lecce €.5897,55</t>
  </si>
  <si>
    <t>De Matteis Luigi; De Matteis Tiziana</t>
  </si>
  <si>
    <t>Debito fuori bilancio</t>
  </si>
  <si>
    <t>Liquidazione II rata</t>
  </si>
  <si>
    <t>Prop. Det. n. 311 del 09/07/2013</t>
  </si>
  <si>
    <t>Liquidazione fatture mese di aprile 2013</t>
  </si>
  <si>
    <t>Progetto Ambiente Bacino di Lecce €. 10274,94</t>
  </si>
  <si>
    <t>MBM ambiente srl Nardò importo: 862,32</t>
  </si>
  <si>
    <t>Progetto Ambiente Prov. Lecce €. 6487,39</t>
  </si>
  <si>
    <t>proposta det. N.333 del 24/07/2013</t>
  </si>
  <si>
    <t>Ditta Muci Srl</t>
  </si>
  <si>
    <t>Manutenzione straordinaria edificio scolastico  Via Montello</t>
  </si>
  <si>
    <t>Prop. Det. N. 298 del 03/07/2013</t>
  </si>
  <si>
    <t>Ditta C&amp;G SERVICE SRL di San Cassiano</t>
  </si>
  <si>
    <t>Servizio postale privato</t>
  </si>
  <si>
    <t>Prop. Det. N. 384 del 23/08/2013</t>
  </si>
  <si>
    <t xml:space="preserve">Polizza assicurativa borse lavoro </t>
  </si>
  <si>
    <t>Assicurazione UNIPOL</t>
  </si>
  <si>
    <t>Mandati n. 1373/1374</t>
  </si>
  <si>
    <t>Progetto Ambiente Bacino di Lecce €. 10667,42</t>
  </si>
  <si>
    <t>MBM ambiente srl Nardò importo: 582,84</t>
  </si>
  <si>
    <t>Progetto Ambiente Prov. Lecce € 4384,93</t>
  </si>
  <si>
    <t>Liquidazione fatture mese di marzo 2013</t>
  </si>
  <si>
    <t>proposta det. N.206 del 08/05/2013</t>
  </si>
  <si>
    <t xml:space="preserve">Canoni  gennaio e febbraio 2013 diversi stabili comunali </t>
  </si>
  <si>
    <t>Mandato n. 1380</t>
  </si>
  <si>
    <t>Enel distribuzione spa</t>
  </si>
  <si>
    <t>Canoni periodici diversi stabili comunali - maggio/luglio 2013</t>
  </si>
  <si>
    <t>mandati n. 1384-1385-1386</t>
  </si>
  <si>
    <t>Fornitura manifesti "servizio raccolta RSU ed assimilati alla marina di Alliste"; "Libri di testo a.s. 2013/2014"</t>
  </si>
  <si>
    <t>Mandati n. 1389-1390-1391</t>
  </si>
  <si>
    <t>Enel Servizio Elettrico  spa</t>
  </si>
  <si>
    <t xml:space="preserve">Canoni  perodici diversi stabili comunali </t>
  </si>
  <si>
    <t>Mandati n. 1397-1398-1399</t>
  </si>
  <si>
    <t>mandato n. 1383-1401-1402-1403-1404</t>
  </si>
  <si>
    <t>GDF Suez Energie energie spa</t>
  </si>
  <si>
    <t>Fornitura gas Biblioteca comunale</t>
  </si>
  <si>
    <t>Mandato n. 1400</t>
  </si>
  <si>
    <t>Centro Factoring spa</t>
  </si>
  <si>
    <t>Fatt. II bimestre telecom</t>
  </si>
  <si>
    <t>Mandati n. 1405-1406</t>
  </si>
  <si>
    <t xml:space="preserve">Studio Decam </t>
  </si>
  <si>
    <t>Certificato prevenzione incendi</t>
  </si>
  <si>
    <t xml:space="preserve">Pagamento fatture </t>
  </si>
  <si>
    <t>Det. N. 115 del 02/09/2010</t>
  </si>
  <si>
    <t>Fornitura manifesti relativi al "Canto delle Cicale 2013"</t>
  </si>
  <si>
    <t>Prop. Det. N. 350 del 05/08/2013</t>
  </si>
  <si>
    <t>Acquisto banchi monoposto  sedie per alunni</t>
  </si>
  <si>
    <t>Prop. Det. N. 103 del 21/2/2013</t>
  </si>
  <si>
    <t>Gianfreda Pasquale</t>
  </si>
  <si>
    <t>Fatture telecom</t>
  </si>
  <si>
    <t>Mandati n. 1413-1414-1415</t>
  </si>
  <si>
    <t>liquidazione contributo mesi giugno - luglio - agosto 2013</t>
  </si>
  <si>
    <t>proposta det. N. 231del 24/5/2013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</si>
</sst>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3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13" xfId="60" applyNumberForma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zoomScalePageLayoutView="0" workbookViewId="0" topLeftCell="A184">
      <selection activeCell="K193" sqref="K193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10.00390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60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7">
        <v>15813.59</v>
      </c>
      <c r="G27" s="11" t="s">
        <v>114</v>
      </c>
      <c r="H27" s="11" t="s">
        <v>109</v>
      </c>
      <c r="I27" s="11" t="s">
        <v>39</v>
      </c>
      <c r="J27" s="11" t="s">
        <v>77</v>
      </c>
      <c r="K27" s="11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8"/>
      <c r="G28" s="12"/>
      <c r="H28" s="12"/>
      <c r="I28" s="12"/>
      <c r="J28" s="12"/>
      <c r="K28" s="12"/>
    </row>
    <row r="29" spans="1:11" ht="36">
      <c r="A29" s="1"/>
      <c r="B29" s="1"/>
      <c r="C29" s="1"/>
      <c r="D29" s="1" t="s">
        <v>113</v>
      </c>
      <c r="E29" s="1">
        <v>3645690755</v>
      </c>
      <c r="F29" s="19"/>
      <c r="G29" s="13"/>
      <c r="H29" s="13"/>
      <c r="I29" s="13"/>
      <c r="J29" s="13"/>
      <c r="K29" s="13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31"/>
      <c r="F39" s="7">
        <v>1125</v>
      </c>
      <c r="G39" s="5" t="s">
        <v>149</v>
      </c>
      <c r="H39" s="5" t="s">
        <v>150</v>
      </c>
      <c r="I39" s="11" t="s">
        <v>26</v>
      </c>
      <c r="J39" s="11" t="s">
        <v>13</v>
      </c>
      <c r="K39" s="11" t="s">
        <v>154</v>
      </c>
    </row>
    <row r="40" spans="1:11" ht="12" customHeight="1">
      <c r="A40" s="11"/>
      <c r="B40" s="11"/>
      <c r="C40" s="12"/>
      <c r="D40" s="1" t="s">
        <v>152</v>
      </c>
      <c r="E40" s="15"/>
      <c r="F40" s="18"/>
      <c r="G40" s="12"/>
      <c r="H40" s="12"/>
      <c r="I40" s="12"/>
      <c r="J40" s="12"/>
      <c r="K40" s="12"/>
    </row>
    <row r="41" spans="1:11" ht="12" customHeight="1">
      <c r="A41" s="12"/>
      <c r="B41" s="12"/>
      <c r="C41" s="12"/>
      <c r="D41" s="1" t="s">
        <v>153</v>
      </c>
      <c r="E41" s="15"/>
      <c r="F41" s="18"/>
      <c r="G41" s="12"/>
      <c r="H41" s="12"/>
      <c r="I41" s="12"/>
      <c r="J41" s="12"/>
      <c r="K41" s="12"/>
    </row>
    <row r="42" spans="1:11" ht="12" customHeight="1">
      <c r="A42" s="13"/>
      <c r="B42" s="13"/>
      <c r="C42" s="13"/>
      <c r="D42" s="1" t="s">
        <v>151</v>
      </c>
      <c r="E42" s="16"/>
      <c r="F42" s="19"/>
      <c r="G42" s="13"/>
      <c r="H42" s="13"/>
      <c r="I42" s="13"/>
      <c r="J42" s="13"/>
      <c r="K42" s="13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1">
        <v>39</v>
      </c>
      <c r="B46" s="14">
        <v>41387</v>
      </c>
      <c r="C46" s="11">
        <v>2</v>
      </c>
      <c r="D46" s="1" t="s">
        <v>164</v>
      </c>
      <c r="E46" s="1">
        <v>2648840730</v>
      </c>
      <c r="F46" s="17">
        <v>14284.72</v>
      </c>
      <c r="G46" s="11" t="s">
        <v>114</v>
      </c>
      <c r="H46" s="11" t="s">
        <v>167</v>
      </c>
      <c r="I46" s="11" t="s">
        <v>39</v>
      </c>
      <c r="J46" s="11" t="s">
        <v>77</v>
      </c>
      <c r="K46" s="11" t="s">
        <v>168</v>
      </c>
    </row>
    <row r="47" spans="1:11" ht="36">
      <c r="A47" s="15"/>
      <c r="B47" s="15"/>
      <c r="C47" s="15"/>
      <c r="D47" s="1" t="s">
        <v>165</v>
      </c>
      <c r="E47" s="1">
        <v>3645690755</v>
      </c>
      <c r="F47" s="28"/>
      <c r="G47" s="15"/>
      <c r="H47" s="15"/>
      <c r="I47" s="15"/>
      <c r="J47" s="15"/>
      <c r="K47" s="15"/>
    </row>
    <row r="48" spans="1:11" ht="36">
      <c r="A48" s="16"/>
      <c r="B48" s="16"/>
      <c r="C48" s="16"/>
      <c r="D48" s="1" t="s">
        <v>166</v>
      </c>
      <c r="E48" s="1">
        <v>2661010732</v>
      </c>
      <c r="F48" s="29"/>
      <c r="G48" s="16"/>
      <c r="H48" s="16"/>
      <c r="I48" s="16"/>
      <c r="J48" s="16"/>
      <c r="K48" s="16"/>
    </row>
    <row r="49" spans="1:11" ht="12">
      <c r="A49" s="11">
        <v>40</v>
      </c>
      <c r="B49" s="14">
        <v>41394</v>
      </c>
      <c r="C49" s="11">
        <v>2</v>
      </c>
      <c r="D49" s="11" t="s">
        <v>172</v>
      </c>
      <c r="E49" s="11">
        <v>803900752</v>
      </c>
      <c r="F49" s="17">
        <v>1157</v>
      </c>
      <c r="G49" s="11" t="s">
        <v>169</v>
      </c>
      <c r="H49" s="11" t="s">
        <v>170</v>
      </c>
      <c r="I49" s="11" t="s">
        <v>39</v>
      </c>
      <c r="J49" s="11" t="s">
        <v>77</v>
      </c>
      <c r="K49" s="11" t="s">
        <v>171</v>
      </c>
    </row>
    <row r="50" spans="1:11" ht="12">
      <c r="A50" s="12"/>
      <c r="B50" s="15"/>
      <c r="C50" s="12"/>
      <c r="D50" s="12"/>
      <c r="E50" s="12"/>
      <c r="F50" s="18"/>
      <c r="G50" s="12"/>
      <c r="H50" s="12"/>
      <c r="I50" s="12"/>
      <c r="J50" s="12"/>
      <c r="K50" s="12"/>
    </row>
    <row r="51" spans="1:11" ht="12">
      <c r="A51" s="12"/>
      <c r="B51" s="15"/>
      <c r="C51" s="15"/>
      <c r="D51" s="16"/>
      <c r="E51" s="16"/>
      <c r="F51" s="29"/>
      <c r="G51" s="15"/>
      <c r="H51" s="12"/>
      <c r="I51" s="12"/>
      <c r="J51" s="12"/>
      <c r="K51" s="12"/>
    </row>
    <row r="52" spans="1:11" ht="12">
      <c r="A52" s="12"/>
      <c r="B52" s="15"/>
      <c r="C52" s="15"/>
      <c r="D52" s="11" t="s">
        <v>173</v>
      </c>
      <c r="E52" s="11">
        <v>4035460759</v>
      </c>
      <c r="F52" s="17">
        <v>363</v>
      </c>
      <c r="G52" s="15"/>
      <c r="H52" s="12"/>
      <c r="I52" s="12"/>
      <c r="J52" s="12"/>
      <c r="K52" s="12"/>
    </row>
    <row r="53" spans="1:11" ht="12">
      <c r="A53" s="13"/>
      <c r="B53" s="16"/>
      <c r="C53" s="16"/>
      <c r="D53" s="13"/>
      <c r="E53" s="13"/>
      <c r="F53" s="19"/>
      <c r="G53" s="16"/>
      <c r="H53" s="13"/>
      <c r="I53" s="13"/>
      <c r="J53" s="13"/>
      <c r="K53" s="13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1">
        <v>44</v>
      </c>
      <c r="B57" s="14">
        <v>41407</v>
      </c>
      <c r="C57" s="11">
        <v>2</v>
      </c>
      <c r="D57" s="1" t="s">
        <v>187</v>
      </c>
      <c r="E57" s="1">
        <v>2648840730</v>
      </c>
      <c r="F57" s="17" t="s">
        <v>190</v>
      </c>
      <c r="G57" s="11" t="s">
        <v>191</v>
      </c>
      <c r="H57" s="11" t="s">
        <v>192</v>
      </c>
      <c r="I57" s="11" t="s">
        <v>39</v>
      </c>
      <c r="J57" s="11" t="s">
        <v>77</v>
      </c>
      <c r="K57" s="11" t="s">
        <v>193</v>
      </c>
    </row>
    <row r="58" spans="1:11" ht="36">
      <c r="A58" s="12"/>
      <c r="B58" s="15"/>
      <c r="C58" s="12"/>
      <c r="D58" s="1" t="s">
        <v>188</v>
      </c>
      <c r="E58" s="1">
        <v>3645690755</v>
      </c>
      <c r="F58" s="18"/>
      <c r="G58" s="12"/>
      <c r="H58" s="12"/>
      <c r="I58" s="12"/>
      <c r="J58" s="12"/>
      <c r="K58" s="12"/>
    </row>
    <row r="59" spans="1:11" ht="36">
      <c r="A59" s="13"/>
      <c r="B59" s="16"/>
      <c r="C59" s="13"/>
      <c r="D59" s="1" t="s">
        <v>189</v>
      </c>
      <c r="E59" s="1">
        <v>2661010732</v>
      </c>
      <c r="F59" s="19"/>
      <c r="G59" s="13"/>
      <c r="H59" s="13"/>
      <c r="I59" s="13"/>
      <c r="J59" s="13"/>
      <c r="K59" s="13"/>
    </row>
    <row r="60" spans="1:11" ht="36">
      <c r="A60" s="11">
        <v>45</v>
      </c>
      <c r="B60" s="14">
        <v>41423</v>
      </c>
      <c r="C60" s="11">
        <v>2</v>
      </c>
      <c r="D60" s="1" t="s">
        <v>195</v>
      </c>
      <c r="E60" s="1">
        <v>4145600724</v>
      </c>
      <c r="F60" s="17" t="s">
        <v>194</v>
      </c>
      <c r="G60" s="11" t="s">
        <v>197</v>
      </c>
      <c r="H60" s="11" t="s">
        <v>198</v>
      </c>
      <c r="I60" s="11" t="s">
        <v>39</v>
      </c>
      <c r="J60" s="11" t="s">
        <v>77</v>
      </c>
      <c r="K60" s="11" t="s">
        <v>199</v>
      </c>
    </row>
    <row r="61" spans="1:11" ht="36">
      <c r="A61" s="13"/>
      <c r="B61" s="16"/>
      <c r="C61" s="13"/>
      <c r="D61" s="1" t="s">
        <v>196</v>
      </c>
      <c r="E61" s="1">
        <v>3707400754</v>
      </c>
      <c r="F61" s="19"/>
      <c r="G61" s="13"/>
      <c r="H61" s="13"/>
      <c r="I61" s="13"/>
      <c r="J61" s="13"/>
      <c r="K61" s="13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1">
        <v>49</v>
      </c>
      <c r="B65" s="14">
        <v>41424</v>
      </c>
      <c r="C65" s="11">
        <v>2</v>
      </c>
      <c r="D65" s="1" t="s">
        <v>216</v>
      </c>
      <c r="E65" s="1" t="s">
        <v>226</v>
      </c>
      <c r="F65" s="17" t="s">
        <v>215</v>
      </c>
      <c r="G65" s="11" t="s">
        <v>213</v>
      </c>
      <c r="H65" s="11" t="s">
        <v>170</v>
      </c>
      <c r="I65" s="11" t="s">
        <v>39</v>
      </c>
      <c r="J65" s="11" t="s">
        <v>77</v>
      </c>
      <c r="K65" s="11" t="s">
        <v>214</v>
      </c>
    </row>
    <row r="66" spans="1:11" ht="36">
      <c r="A66" s="13"/>
      <c r="B66" s="16"/>
      <c r="C66" s="13"/>
      <c r="D66" s="1" t="s">
        <v>217</v>
      </c>
      <c r="E66" s="1">
        <v>3795450752</v>
      </c>
      <c r="F66" s="19"/>
      <c r="G66" s="13"/>
      <c r="H66" s="13"/>
      <c r="I66" s="13"/>
      <c r="J66" s="13"/>
      <c r="K66" s="13"/>
    </row>
    <row r="67" spans="1:11" ht="24">
      <c r="A67" s="11">
        <v>50</v>
      </c>
      <c r="B67" s="14">
        <v>41424</v>
      </c>
      <c r="C67" s="11">
        <v>2</v>
      </c>
      <c r="D67" s="1" t="s">
        <v>218</v>
      </c>
      <c r="E67" s="1"/>
      <c r="F67" s="17" t="s">
        <v>222</v>
      </c>
      <c r="G67" s="11" t="s">
        <v>223</v>
      </c>
      <c r="H67" s="11" t="s">
        <v>224</v>
      </c>
      <c r="I67" s="11" t="s">
        <v>39</v>
      </c>
      <c r="J67" s="11" t="s">
        <v>77</v>
      </c>
      <c r="K67" s="11" t="s">
        <v>225</v>
      </c>
    </row>
    <row r="68" spans="1:11" ht="24">
      <c r="A68" s="12"/>
      <c r="B68" s="15"/>
      <c r="C68" s="12"/>
      <c r="D68" s="1" t="s">
        <v>219</v>
      </c>
      <c r="E68" s="1"/>
      <c r="F68" s="18"/>
      <c r="G68" s="12"/>
      <c r="H68" s="12"/>
      <c r="I68" s="12"/>
      <c r="J68" s="12"/>
      <c r="K68" s="12"/>
    </row>
    <row r="69" spans="1:11" ht="24">
      <c r="A69" s="12"/>
      <c r="B69" s="15"/>
      <c r="C69" s="12"/>
      <c r="D69" s="1" t="s">
        <v>220</v>
      </c>
      <c r="E69" s="1"/>
      <c r="F69" s="18"/>
      <c r="G69" s="12"/>
      <c r="H69" s="12"/>
      <c r="I69" s="12"/>
      <c r="J69" s="12"/>
      <c r="K69" s="12"/>
    </row>
    <row r="70" spans="1:11" ht="24">
      <c r="A70" s="13"/>
      <c r="B70" s="16"/>
      <c r="C70" s="13"/>
      <c r="D70" s="1" t="s">
        <v>221</v>
      </c>
      <c r="E70" s="1"/>
      <c r="F70" s="19"/>
      <c r="G70" s="13"/>
      <c r="H70" s="13"/>
      <c r="I70" s="13"/>
      <c r="J70" s="13"/>
      <c r="K70" s="13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11">
        <v>76</v>
      </c>
      <c r="B96" s="14">
        <v>41449</v>
      </c>
      <c r="C96" s="11">
        <v>2</v>
      </c>
      <c r="D96" s="4" t="s">
        <v>296</v>
      </c>
      <c r="E96" s="1">
        <v>2648840730</v>
      </c>
      <c r="F96" s="17">
        <f>9356.93+596.89+586.57+4412.89</f>
        <v>14953.279999999999</v>
      </c>
      <c r="G96" s="11" t="s">
        <v>299</v>
      </c>
      <c r="H96" s="11" t="s">
        <v>109</v>
      </c>
      <c r="I96" s="11" t="s">
        <v>39</v>
      </c>
      <c r="J96" s="11" t="s">
        <v>77</v>
      </c>
      <c r="K96" s="11" t="s">
        <v>300</v>
      </c>
    </row>
    <row r="97" spans="1:11" ht="49.5" customHeight="1">
      <c r="A97" s="12"/>
      <c r="B97" s="32"/>
      <c r="C97" s="12"/>
      <c r="D97" s="1" t="s">
        <v>297</v>
      </c>
      <c r="E97" s="1">
        <v>2661010732</v>
      </c>
      <c r="F97" s="18"/>
      <c r="G97" s="12"/>
      <c r="H97" s="12"/>
      <c r="I97" s="12"/>
      <c r="J97" s="12"/>
      <c r="K97" s="12"/>
    </row>
    <row r="98" spans="1:11" ht="36">
      <c r="A98" s="13"/>
      <c r="B98" s="33"/>
      <c r="C98" s="13"/>
      <c r="D98" s="1" t="s">
        <v>298</v>
      </c>
      <c r="E98" s="1">
        <v>3645690755</v>
      </c>
      <c r="F98" s="19"/>
      <c r="G98" s="13"/>
      <c r="H98" s="13"/>
      <c r="I98" s="13"/>
      <c r="J98" s="13"/>
      <c r="K98" s="13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f>+A104+1</f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f>+A105+1</f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f>+A106+1</f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spans="1:11" s="9" customFormat="1" ht="30" customHeight="1">
      <c r="A108" s="11">
        <f>+A107+1</f>
        <v>86</v>
      </c>
      <c r="B108" s="26">
        <v>41452</v>
      </c>
      <c r="C108" s="20">
        <v>2</v>
      </c>
      <c r="D108" s="20" t="s">
        <v>328</v>
      </c>
      <c r="E108" s="20">
        <v>3707400754</v>
      </c>
      <c r="F108" s="22">
        <v>3100</v>
      </c>
      <c r="G108" s="20" t="s">
        <v>329</v>
      </c>
      <c r="H108" s="20" t="s">
        <v>198</v>
      </c>
      <c r="I108" s="20" t="s">
        <v>39</v>
      </c>
      <c r="J108" s="20" t="s">
        <v>77</v>
      </c>
      <c r="K108" s="20" t="s">
        <v>331</v>
      </c>
    </row>
    <row r="109" spans="1:11" s="9" customFormat="1" ht="30" customHeight="1">
      <c r="A109" s="13"/>
      <c r="B109" s="27"/>
      <c r="C109" s="21"/>
      <c r="D109" s="21"/>
      <c r="E109" s="21"/>
      <c r="F109" s="23"/>
      <c r="G109" s="21"/>
      <c r="H109" s="21"/>
      <c r="I109" s="21"/>
      <c r="J109" s="21"/>
      <c r="K109" s="21"/>
    </row>
    <row r="110" spans="1:11" ht="53.25" customHeight="1">
      <c r="A110" s="11">
        <v>87</v>
      </c>
      <c r="B110" s="3">
        <v>41452</v>
      </c>
      <c r="C110" s="1">
        <v>2</v>
      </c>
      <c r="D110" s="1" t="s">
        <v>326</v>
      </c>
      <c r="E110" s="1">
        <v>3740320753</v>
      </c>
      <c r="F110" s="6">
        <v>2585</v>
      </c>
      <c r="G110" s="1" t="s">
        <v>327</v>
      </c>
      <c r="H110" s="1" t="s">
        <v>109</v>
      </c>
      <c r="I110" s="1" t="s">
        <v>31</v>
      </c>
      <c r="J110" s="1" t="s">
        <v>32</v>
      </c>
      <c r="K110" s="1" t="s">
        <v>330</v>
      </c>
    </row>
    <row r="111" spans="1:11" ht="42.75" customHeight="1">
      <c r="A111" s="13"/>
      <c r="B111" s="3">
        <v>41452</v>
      </c>
      <c r="C111" s="1">
        <v>2</v>
      </c>
      <c r="D111" s="1" t="s">
        <v>236</v>
      </c>
      <c r="E111" s="1">
        <v>2293490757</v>
      </c>
      <c r="F111" s="6">
        <v>4440</v>
      </c>
      <c r="G111" s="1" t="s">
        <v>332</v>
      </c>
      <c r="H111" s="1" t="s">
        <v>109</v>
      </c>
      <c r="I111" s="1" t="s">
        <v>39</v>
      </c>
      <c r="J111" s="1" t="s">
        <v>77</v>
      </c>
      <c r="K111" s="1" t="s">
        <v>336</v>
      </c>
    </row>
    <row r="112" spans="1:11" ht="37.5" customHeight="1">
      <c r="A112" s="1">
        <v>88</v>
      </c>
      <c r="B112" s="3">
        <v>41452</v>
      </c>
      <c r="C112" s="1">
        <v>2</v>
      </c>
      <c r="D112" s="1" t="s">
        <v>333</v>
      </c>
      <c r="E112" s="1">
        <v>4404500755</v>
      </c>
      <c r="F112" s="6">
        <v>726</v>
      </c>
      <c r="G112" s="1" t="s">
        <v>334</v>
      </c>
      <c r="H112" s="1" t="s">
        <v>109</v>
      </c>
      <c r="I112" s="1" t="s">
        <v>39</v>
      </c>
      <c r="J112" s="1" t="s">
        <v>77</v>
      </c>
      <c r="K112" s="1" t="s">
        <v>335</v>
      </c>
    </row>
    <row r="113" spans="1:11" ht="53.25" customHeight="1">
      <c r="A113" s="1">
        <f>+A112+1</f>
        <v>89</v>
      </c>
      <c r="B113" s="3">
        <v>41452</v>
      </c>
      <c r="C113" s="1">
        <v>2</v>
      </c>
      <c r="D113" s="1" t="s">
        <v>337</v>
      </c>
      <c r="E113" s="1">
        <v>3009170758</v>
      </c>
      <c r="F113" s="6">
        <v>16500</v>
      </c>
      <c r="G113" s="1" t="s">
        <v>338</v>
      </c>
      <c r="H113" s="1" t="s">
        <v>109</v>
      </c>
      <c r="I113" s="1" t="s">
        <v>31</v>
      </c>
      <c r="J113" s="1" t="s">
        <v>32</v>
      </c>
      <c r="K113" s="1" t="s">
        <v>339</v>
      </c>
    </row>
    <row r="114" spans="1:11" ht="30" customHeight="1">
      <c r="A114" s="24">
        <v>90</v>
      </c>
      <c r="B114" s="26">
        <v>41453</v>
      </c>
      <c r="C114" s="20">
        <v>2</v>
      </c>
      <c r="D114" s="20" t="s">
        <v>328</v>
      </c>
      <c r="E114" s="20">
        <v>3707400754</v>
      </c>
      <c r="F114" s="22">
        <v>280.72</v>
      </c>
      <c r="G114" s="20" t="s">
        <v>340</v>
      </c>
      <c r="H114" s="20" t="s">
        <v>109</v>
      </c>
      <c r="I114" s="11" t="s">
        <v>119</v>
      </c>
      <c r="J114" s="11" t="s">
        <v>72</v>
      </c>
      <c r="K114" s="11" t="s">
        <v>341</v>
      </c>
    </row>
    <row r="115" spans="1:11" ht="33" customHeight="1">
      <c r="A115" s="25"/>
      <c r="B115" s="27"/>
      <c r="C115" s="21"/>
      <c r="D115" s="21"/>
      <c r="E115" s="21"/>
      <c r="F115" s="23"/>
      <c r="G115" s="21"/>
      <c r="H115" s="21"/>
      <c r="I115" s="13"/>
      <c r="J115" s="13"/>
      <c r="K115" s="13"/>
    </row>
    <row r="116" spans="1:11" ht="53.25" customHeight="1">
      <c r="A116" s="1">
        <v>91</v>
      </c>
      <c r="B116" s="3">
        <v>41453</v>
      </c>
      <c r="C116" s="1">
        <v>2</v>
      </c>
      <c r="D116" s="1" t="s">
        <v>342</v>
      </c>
      <c r="E116" s="1">
        <v>5999811002</v>
      </c>
      <c r="F116" s="6">
        <v>104.08</v>
      </c>
      <c r="G116" s="1" t="s">
        <v>343</v>
      </c>
      <c r="H116" s="1" t="s">
        <v>109</v>
      </c>
      <c r="I116" s="1" t="s">
        <v>31</v>
      </c>
      <c r="J116" s="1" t="s">
        <v>32</v>
      </c>
      <c r="K116" s="1" t="s">
        <v>344</v>
      </c>
    </row>
    <row r="117" spans="1:11" ht="56.25" customHeight="1">
      <c r="A117" s="1">
        <v>92</v>
      </c>
      <c r="B117" s="1" t="s">
        <v>345</v>
      </c>
      <c r="C117" s="1">
        <v>2</v>
      </c>
      <c r="D117" s="1" t="s">
        <v>346</v>
      </c>
      <c r="E117" s="1"/>
      <c r="F117" s="6">
        <v>2100</v>
      </c>
      <c r="G117" s="1" t="s">
        <v>347</v>
      </c>
      <c r="H117" s="1" t="s">
        <v>126</v>
      </c>
      <c r="I117" s="1" t="s">
        <v>26</v>
      </c>
      <c r="J117" s="1" t="s">
        <v>13</v>
      </c>
      <c r="K117" s="1" t="s">
        <v>348</v>
      </c>
    </row>
    <row r="118" spans="1:11" ht="42.75" customHeight="1">
      <c r="A118" s="1">
        <v>93</v>
      </c>
      <c r="B118" s="3">
        <v>41453</v>
      </c>
      <c r="C118" s="1">
        <v>2</v>
      </c>
      <c r="D118" s="1" t="s">
        <v>349</v>
      </c>
      <c r="E118" s="1"/>
      <c r="F118" s="6">
        <v>932.68</v>
      </c>
      <c r="G118" s="1" t="s">
        <v>350</v>
      </c>
      <c r="H118" s="1" t="s">
        <v>109</v>
      </c>
      <c r="I118" s="1" t="s">
        <v>39</v>
      </c>
      <c r="J118" s="1" t="s">
        <v>77</v>
      </c>
      <c r="K118" s="1" t="s">
        <v>351</v>
      </c>
    </row>
    <row r="119" spans="1:11" ht="42.75" customHeight="1">
      <c r="A119" s="1">
        <v>94</v>
      </c>
      <c r="B119" s="3">
        <v>41453</v>
      </c>
      <c r="C119" s="1">
        <v>2</v>
      </c>
      <c r="D119" s="1" t="s">
        <v>352</v>
      </c>
      <c r="E119" s="1"/>
      <c r="F119" s="6">
        <v>1380</v>
      </c>
      <c r="G119" s="1" t="s">
        <v>353</v>
      </c>
      <c r="H119" s="1" t="s">
        <v>109</v>
      </c>
      <c r="I119" s="1" t="s">
        <v>39</v>
      </c>
      <c r="J119" s="1" t="s">
        <v>77</v>
      </c>
      <c r="K119" s="1" t="s">
        <v>354</v>
      </c>
    </row>
    <row r="120" spans="1:11" ht="30" customHeight="1">
      <c r="A120" s="1">
        <v>95</v>
      </c>
      <c r="B120" s="3">
        <v>41453</v>
      </c>
      <c r="C120" s="1">
        <v>2</v>
      </c>
      <c r="D120" s="1" t="s">
        <v>236</v>
      </c>
      <c r="E120" s="1">
        <v>2293490757</v>
      </c>
      <c r="F120" s="6">
        <v>1800</v>
      </c>
      <c r="G120" s="1" t="s">
        <v>355</v>
      </c>
      <c r="H120" s="1" t="s">
        <v>109</v>
      </c>
      <c r="I120" s="1" t="s">
        <v>39</v>
      </c>
      <c r="J120" s="1" t="s">
        <v>77</v>
      </c>
      <c r="K120" s="1" t="s">
        <v>356</v>
      </c>
    </row>
    <row r="121" spans="1:11" ht="53.25" customHeight="1">
      <c r="A121" s="1">
        <v>96</v>
      </c>
      <c r="B121" s="3">
        <v>41456</v>
      </c>
      <c r="C121" s="1">
        <v>2</v>
      </c>
      <c r="D121" s="1" t="s">
        <v>357</v>
      </c>
      <c r="E121" s="1"/>
      <c r="F121" s="6">
        <v>11000</v>
      </c>
      <c r="G121" s="1" t="s">
        <v>358</v>
      </c>
      <c r="H121" s="1" t="s">
        <v>109</v>
      </c>
      <c r="I121" s="1" t="s">
        <v>31</v>
      </c>
      <c r="J121" s="1" t="s">
        <v>32</v>
      </c>
      <c r="K121" s="1" t="s">
        <v>359</v>
      </c>
    </row>
    <row r="122" spans="1:11" ht="66.75" customHeight="1">
      <c r="A122" s="1">
        <v>97</v>
      </c>
      <c r="B122" s="3">
        <v>41456</v>
      </c>
      <c r="C122" s="1">
        <v>2</v>
      </c>
      <c r="D122" s="1" t="s">
        <v>323</v>
      </c>
      <c r="E122" s="1">
        <v>3791010758</v>
      </c>
      <c r="F122" s="6">
        <f>3625.2+2544.14+2971.36+1117.74</f>
        <v>10258.44</v>
      </c>
      <c r="G122" s="1" t="s">
        <v>361</v>
      </c>
      <c r="H122" s="1" t="s">
        <v>198</v>
      </c>
      <c r="I122" s="1" t="s">
        <v>60</v>
      </c>
      <c r="J122" s="1" t="s">
        <v>61</v>
      </c>
      <c r="K122" s="1" t="s">
        <v>360</v>
      </c>
    </row>
    <row r="123" spans="1:11" ht="36">
      <c r="A123" s="11">
        <v>98</v>
      </c>
      <c r="B123" s="14">
        <v>41456</v>
      </c>
      <c r="C123" s="11">
        <v>2</v>
      </c>
      <c r="D123" s="1" t="s">
        <v>187</v>
      </c>
      <c r="E123" s="1">
        <v>2648840730</v>
      </c>
      <c r="F123" s="17">
        <f>596.89+4412.89+9356.93+586.57</f>
        <v>14953.28</v>
      </c>
      <c r="G123" s="11" t="s">
        <v>191</v>
      </c>
      <c r="H123" s="11" t="s">
        <v>362</v>
      </c>
      <c r="I123" s="11" t="s">
        <v>39</v>
      </c>
      <c r="J123" s="11" t="s">
        <v>77</v>
      </c>
      <c r="K123" s="11" t="s">
        <v>363</v>
      </c>
    </row>
    <row r="124" spans="1:11" ht="36">
      <c r="A124" s="12"/>
      <c r="B124" s="15"/>
      <c r="C124" s="12"/>
      <c r="D124" s="1" t="s">
        <v>188</v>
      </c>
      <c r="E124" s="1">
        <v>3645690755</v>
      </c>
      <c r="F124" s="18"/>
      <c r="G124" s="12"/>
      <c r="H124" s="12"/>
      <c r="I124" s="12"/>
      <c r="J124" s="12"/>
      <c r="K124" s="12"/>
    </row>
    <row r="125" spans="1:11" ht="36">
      <c r="A125" s="13"/>
      <c r="B125" s="16"/>
      <c r="C125" s="13"/>
      <c r="D125" s="1" t="s">
        <v>189</v>
      </c>
      <c r="E125" s="1">
        <v>2661010732</v>
      </c>
      <c r="F125" s="19"/>
      <c r="G125" s="13"/>
      <c r="H125" s="13"/>
      <c r="I125" s="13"/>
      <c r="J125" s="13"/>
      <c r="K125" s="13"/>
    </row>
    <row r="126" spans="1:11" ht="53.25" customHeight="1">
      <c r="A126" s="1">
        <v>99</v>
      </c>
      <c r="B126" s="3">
        <v>41456</v>
      </c>
      <c r="C126" s="1">
        <v>2</v>
      </c>
      <c r="D126" s="1" t="s">
        <v>364</v>
      </c>
      <c r="E126" s="1">
        <v>2344160755</v>
      </c>
      <c r="F126" s="6">
        <v>4826.58</v>
      </c>
      <c r="G126" s="1" t="s">
        <v>365</v>
      </c>
      <c r="H126" s="1" t="s">
        <v>109</v>
      </c>
      <c r="I126" s="1" t="s">
        <v>31</v>
      </c>
      <c r="J126" s="1" t="s">
        <v>32</v>
      </c>
      <c r="K126" s="1" t="s">
        <v>366</v>
      </c>
    </row>
    <row r="127" spans="1:11" ht="53.25" customHeight="1">
      <c r="A127" s="1">
        <v>100</v>
      </c>
      <c r="B127" s="3">
        <v>41456</v>
      </c>
      <c r="C127" s="1">
        <v>2</v>
      </c>
      <c r="D127" s="1" t="s">
        <v>367</v>
      </c>
      <c r="E127" s="1">
        <v>2595970753</v>
      </c>
      <c r="F127" s="6">
        <f>275</f>
        <v>275</v>
      </c>
      <c r="G127" s="1" t="s">
        <v>368</v>
      </c>
      <c r="H127" s="1" t="s">
        <v>109</v>
      </c>
      <c r="I127" s="1" t="s">
        <v>31</v>
      </c>
      <c r="J127" s="1" t="s">
        <v>32</v>
      </c>
      <c r="K127" s="1" t="s">
        <v>369</v>
      </c>
    </row>
    <row r="128" spans="1:11" ht="53.25" customHeight="1">
      <c r="A128" s="1">
        <v>101</v>
      </c>
      <c r="B128" s="3">
        <v>41456</v>
      </c>
      <c r="C128" s="1">
        <v>2</v>
      </c>
      <c r="D128" s="1" t="s">
        <v>367</v>
      </c>
      <c r="E128" s="1">
        <v>2595970753</v>
      </c>
      <c r="F128" s="6">
        <v>200</v>
      </c>
      <c r="G128" s="1" t="s">
        <v>370</v>
      </c>
      <c r="H128" s="1" t="s">
        <v>109</v>
      </c>
      <c r="I128" s="1" t="s">
        <v>31</v>
      </c>
      <c r="J128" s="1" t="s">
        <v>32</v>
      </c>
      <c r="K128" s="1" t="s">
        <v>371</v>
      </c>
    </row>
    <row r="129" spans="1:11" ht="53.25" customHeight="1">
      <c r="A129" s="1">
        <v>102</v>
      </c>
      <c r="B129" s="3">
        <v>41456</v>
      </c>
      <c r="C129" s="1">
        <v>2</v>
      </c>
      <c r="D129" s="1" t="s">
        <v>367</v>
      </c>
      <c r="E129" s="1">
        <v>2595970753</v>
      </c>
      <c r="F129" s="6">
        <v>130</v>
      </c>
      <c r="G129" s="1" t="s">
        <v>372</v>
      </c>
      <c r="H129" s="1" t="s">
        <v>109</v>
      </c>
      <c r="I129" s="1" t="s">
        <v>31</v>
      </c>
      <c r="J129" s="1" t="s">
        <v>32</v>
      </c>
      <c r="K129" s="1" t="s">
        <v>373</v>
      </c>
    </row>
    <row r="130" spans="1:11" ht="56.25" customHeight="1">
      <c r="A130" s="1">
        <v>103</v>
      </c>
      <c r="B130" s="3">
        <v>41456</v>
      </c>
      <c r="C130" s="1">
        <v>2</v>
      </c>
      <c r="D130" s="1" t="s">
        <v>374</v>
      </c>
      <c r="E130" s="1">
        <v>3257110753</v>
      </c>
      <c r="F130" s="6">
        <v>665.12</v>
      </c>
      <c r="G130" s="1" t="s">
        <v>375</v>
      </c>
      <c r="H130" s="1" t="s">
        <v>109</v>
      </c>
      <c r="I130" s="1" t="s">
        <v>26</v>
      </c>
      <c r="J130" s="1" t="s">
        <v>13</v>
      </c>
      <c r="K130" s="1" t="s">
        <v>376</v>
      </c>
    </row>
    <row r="131" spans="1:11" ht="56.25" customHeight="1">
      <c r="A131" s="1">
        <v>104</v>
      </c>
      <c r="B131" s="3">
        <v>41456</v>
      </c>
      <c r="C131" s="1">
        <v>2</v>
      </c>
      <c r="D131" s="1" t="s">
        <v>377</v>
      </c>
      <c r="E131" s="1" t="s">
        <v>378</v>
      </c>
      <c r="F131" s="6">
        <v>120</v>
      </c>
      <c r="G131" s="1" t="s">
        <v>379</v>
      </c>
      <c r="H131" s="1" t="s">
        <v>109</v>
      </c>
      <c r="I131" s="1" t="s">
        <v>26</v>
      </c>
      <c r="J131" s="1" t="s">
        <v>13</v>
      </c>
      <c r="K131" s="1" t="s">
        <v>380</v>
      </c>
    </row>
    <row r="132" spans="1:11" ht="66.75" customHeight="1">
      <c r="A132" s="1">
        <v>105</v>
      </c>
      <c r="B132" s="3">
        <v>41460</v>
      </c>
      <c r="C132" s="1">
        <v>2</v>
      </c>
      <c r="D132" s="1" t="s">
        <v>382</v>
      </c>
      <c r="E132" s="1">
        <v>80027390584</v>
      </c>
      <c r="F132" s="6">
        <v>3512</v>
      </c>
      <c r="G132" s="1" t="s">
        <v>381</v>
      </c>
      <c r="H132" s="1" t="s">
        <v>383</v>
      </c>
      <c r="I132" s="1" t="s">
        <v>60</v>
      </c>
      <c r="J132" s="1" t="s">
        <v>61</v>
      </c>
      <c r="K132" s="1" t="s">
        <v>384</v>
      </c>
    </row>
    <row r="133" spans="1:11" ht="66.75" customHeight="1">
      <c r="A133" s="1">
        <v>106</v>
      </c>
      <c r="B133" s="3">
        <v>41463</v>
      </c>
      <c r="C133" s="1">
        <v>2</v>
      </c>
      <c r="D133" s="1" t="s">
        <v>385</v>
      </c>
      <c r="E133" s="1" t="s">
        <v>386</v>
      </c>
      <c r="F133" s="6">
        <f>116.13+930.44</f>
        <v>1046.5700000000002</v>
      </c>
      <c r="G133" s="1" t="s">
        <v>387</v>
      </c>
      <c r="H133" s="1" t="s">
        <v>109</v>
      </c>
      <c r="I133" s="1" t="s">
        <v>60</v>
      </c>
      <c r="J133" s="1" t="s">
        <v>61</v>
      </c>
      <c r="K133" s="1" t="s">
        <v>388</v>
      </c>
    </row>
    <row r="134" spans="1:11" ht="56.25" customHeight="1">
      <c r="A134" s="1">
        <v>107</v>
      </c>
      <c r="B134" s="3">
        <v>41463</v>
      </c>
      <c r="C134" s="1">
        <v>2</v>
      </c>
      <c r="D134" s="1" t="s">
        <v>389</v>
      </c>
      <c r="E134" s="1" t="s">
        <v>391</v>
      </c>
      <c r="F134" s="6">
        <v>1340.4</v>
      </c>
      <c r="G134" s="1" t="s">
        <v>390</v>
      </c>
      <c r="H134" s="1" t="s">
        <v>392</v>
      </c>
      <c r="I134" s="1" t="s">
        <v>26</v>
      </c>
      <c r="J134" s="1" t="s">
        <v>13</v>
      </c>
      <c r="K134" s="1" t="s">
        <v>393</v>
      </c>
    </row>
    <row r="135" spans="1:11" ht="56.25" customHeight="1">
      <c r="A135" s="1">
        <v>108</v>
      </c>
      <c r="B135" s="3">
        <v>41463</v>
      </c>
      <c r="C135" s="1">
        <v>2</v>
      </c>
      <c r="D135" s="1" t="s">
        <v>394</v>
      </c>
      <c r="E135" s="1" t="s">
        <v>395</v>
      </c>
      <c r="F135" s="6">
        <v>266.2</v>
      </c>
      <c r="G135" s="1" t="s">
        <v>396</v>
      </c>
      <c r="H135" s="1" t="s">
        <v>109</v>
      </c>
      <c r="I135" s="1" t="s">
        <v>26</v>
      </c>
      <c r="J135" s="1" t="s">
        <v>13</v>
      </c>
      <c r="K135" s="1" t="s">
        <v>393</v>
      </c>
    </row>
    <row r="136" spans="1:11" ht="48">
      <c r="A136" s="1">
        <v>109</v>
      </c>
      <c r="B136" s="3">
        <v>41463</v>
      </c>
      <c r="C136" s="1">
        <v>2</v>
      </c>
      <c r="D136" s="1" t="s">
        <v>179</v>
      </c>
      <c r="E136" s="1">
        <v>1970820757</v>
      </c>
      <c r="F136" s="6">
        <v>120.95</v>
      </c>
      <c r="G136" s="1" t="s">
        <v>397</v>
      </c>
      <c r="H136" s="1" t="s">
        <v>146</v>
      </c>
      <c r="I136" s="1" t="s">
        <v>26</v>
      </c>
      <c r="J136" s="1" t="s">
        <v>13</v>
      </c>
      <c r="K136" s="1" t="s">
        <v>398</v>
      </c>
    </row>
    <row r="137" spans="1:11" ht="66.75" customHeight="1">
      <c r="A137" s="1">
        <v>110</v>
      </c>
      <c r="B137" s="3">
        <v>41463</v>
      </c>
      <c r="C137" s="1">
        <v>2</v>
      </c>
      <c r="D137" s="1" t="s">
        <v>399</v>
      </c>
      <c r="E137" s="1"/>
      <c r="F137" s="6">
        <v>304.45</v>
      </c>
      <c r="G137" s="1" t="s">
        <v>400</v>
      </c>
      <c r="H137" s="1" t="s">
        <v>401</v>
      </c>
      <c r="I137" s="1" t="s">
        <v>60</v>
      </c>
      <c r="J137" s="1" t="s">
        <v>61</v>
      </c>
      <c r="K137" s="1" t="s">
        <v>402</v>
      </c>
    </row>
    <row r="138" spans="1:11" ht="30" customHeight="1">
      <c r="A138" s="1">
        <v>111</v>
      </c>
      <c r="B138" s="3">
        <v>41465</v>
      </c>
      <c r="C138" s="1">
        <v>2</v>
      </c>
      <c r="D138" s="1" t="s">
        <v>207</v>
      </c>
      <c r="E138" s="1">
        <v>3189320751</v>
      </c>
      <c r="F138" s="6">
        <v>7520.49</v>
      </c>
      <c r="G138" s="1" t="s">
        <v>209</v>
      </c>
      <c r="H138" s="1" t="s">
        <v>403</v>
      </c>
      <c r="I138" s="1" t="s">
        <v>119</v>
      </c>
      <c r="J138" s="1" t="s">
        <v>72</v>
      </c>
      <c r="K138" s="1" t="s">
        <v>405</v>
      </c>
    </row>
    <row r="139" spans="1:11" ht="38.25" customHeight="1">
      <c r="A139" s="1">
        <v>112</v>
      </c>
      <c r="B139" s="3">
        <v>41465</v>
      </c>
      <c r="C139" s="1">
        <v>2</v>
      </c>
      <c r="D139" s="1" t="s">
        <v>406</v>
      </c>
      <c r="E139" s="1"/>
      <c r="F139" s="6">
        <v>19170.6</v>
      </c>
      <c r="G139" s="1" t="s">
        <v>407</v>
      </c>
      <c r="H139" s="1" t="s">
        <v>408</v>
      </c>
      <c r="I139" s="1" t="s">
        <v>26</v>
      </c>
      <c r="J139" s="1" t="s">
        <v>13</v>
      </c>
      <c r="K139" s="1" t="s">
        <v>404</v>
      </c>
    </row>
    <row r="140" spans="1:11" ht="53.25" customHeight="1">
      <c r="A140" s="1">
        <f>+A139+1</f>
        <v>113</v>
      </c>
      <c r="B140" s="3">
        <v>41465</v>
      </c>
      <c r="C140" s="1">
        <v>2</v>
      </c>
      <c r="D140" s="1" t="s">
        <v>409</v>
      </c>
      <c r="E140" s="1">
        <v>2629020757</v>
      </c>
      <c r="F140" s="6">
        <v>3287.79</v>
      </c>
      <c r="G140" s="1" t="s">
        <v>410</v>
      </c>
      <c r="H140" s="1" t="s">
        <v>109</v>
      </c>
      <c r="I140" s="1" t="s">
        <v>31</v>
      </c>
      <c r="J140" s="1" t="s">
        <v>32</v>
      </c>
      <c r="K140" s="1" t="s">
        <v>411</v>
      </c>
    </row>
    <row r="141" spans="1:11" ht="30" customHeight="1">
      <c r="A141" s="1">
        <f>+A140+1</f>
        <v>114</v>
      </c>
      <c r="B141" s="1" t="s">
        <v>419</v>
      </c>
      <c r="C141" s="1">
        <v>2</v>
      </c>
      <c r="D141" s="1" t="s">
        <v>412</v>
      </c>
      <c r="E141" s="1">
        <v>347000721</v>
      </c>
      <c r="F141" s="6">
        <v>1312.36</v>
      </c>
      <c r="G141" s="1" t="s">
        <v>416</v>
      </c>
      <c r="H141" s="1" t="s">
        <v>146</v>
      </c>
      <c r="I141" s="1" t="s">
        <v>60</v>
      </c>
      <c r="J141" s="1" t="s">
        <v>61</v>
      </c>
      <c r="K141" s="1" t="s">
        <v>413</v>
      </c>
    </row>
    <row r="142" spans="1:11" ht="31.5" customHeight="1">
      <c r="A142" s="1">
        <f>+A141+1</f>
        <v>115</v>
      </c>
      <c r="B142" s="3">
        <v>41465</v>
      </c>
      <c r="C142" s="1">
        <v>2</v>
      </c>
      <c r="D142" s="1" t="s">
        <v>144</v>
      </c>
      <c r="E142" s="1">
        <v>6655971007</v>
      </c>
      <c r="F142" s="6">
        <f>1133.45+1059.83</f>
        <v>2193.2799999999997</v>
      </c>
      <c r="G142" s="1" t="s">
        <v>414</v>
      </c>
      <c r="H142" s="1" t="s">
        <v>198</v>
      </c>
      <c r="I142" s="1" t="s">
        <v>60</v>
      </c>
      <c r="J142" s="1" t="s">
        <v>61</v>
      </c>
      <c r="K142" s="1" t="s">
        <v>418</v>
      </c>
    </row>
    <row r="143" spans="1:11" ht="30.75" customHeight="1">
      <c r="A143" s="1">
        <f>+A142+1</f>
        <v>116</v>
      </c>
      <c r="B143" s="3">
        <v>41465</v>
      </c>
      <c r="C143" s="1">
        <v>2</v>
      </c>
      <c r="D143" s="1" t="s">
        <v>415</v>
      </c>
      <c r="E143" s="1"/>
      <c r="F143" s="6">
        <f>2.96+2520.07</f>
        <v>2523.03</v>
      </c>
      <c r="G143" s="1" t="s">
        <v>414</v>
      </c>
      <c r="H143" s="1" t="s">
        <v>198</v>
      </c>
      <c r="I143" s="1" t="s">
        <v>60</v>
      </c>
      <c r="J143" s="1" t="s">
        <v>61</v>
      </c>
      <c r="K143" s="1" t="s">
        <v>417</v>
      </c>
    </row>
    <row r="144" spans="1:11" ht="40.5" customHeight="1">
      <c r="A144" s="1">
        <v>117</v>
      </c>
      <c r="B144" s="1" t="s">
        <v>423</v>
      </c>
      <c r="C144" s="1">
        <v>2</v>
      </c>
      <c r="D144" s="1" t="s">
        <v>420</v>
      </c>
      <c r="E144" s="1">
        <v>3542090752</v>
      </c>
      <c r="F144" s="6">
        <v>10533.29</v>
      </c>
      <c r="G144" s="1" t="s">
        <v>422</v>
      </c>
      <c r="H144" s="1" t="s">
        <v>198</v>
      </c>
      <c r="I144" s="1" t="s">
        <v>39</v>
      </c>
      <c r="J144" s="1" t="s">
        <v>77</v>
      </c>
      <c r="K144" s="1" t="s">
        <v>421</v>
      </c>
    </row>
    <row r="145" spans="1:11" ht="28.5" customHeight="1">
      <c r="A145" s="1">
        <f>+A144+1</f>
        <v>118</v>
      </c>
      <c r="B145" s="3">
        <v>41474</v>
      </c>
      <c r="C145" s="1">
        <v>2</v>
      </c>
      <c r="D145" s="1" t="s">
        <v>144</v>
      </c>
      <c r="E145" s="1">
        <v>6655971007</v>
      </c>
      <c r="F145" s="6">
        <f>4507.12+15264.68+19284.55+19842.31+20331.94</f>
        <v>79230.6</v>
      </c>
      <c r="G145" s="1" t="s">
        <v>414</v>
      </c>
      <c r="H145" s="1" t="s">
        <v>198</v>
      </c>
      <c r="I145" s="1" t="s">
        <v>60</v>
      </c>
      <c r="J145" s="1" t="s">
        <v>61</v>
      </c>
      <c r="K145" s="1" t="s">
        <v>429</v>
      </c>
    </row>
    <row r="146" spans="1:11" ht="28.5" customHeight="1">
      <c r="A146" s="1">
        <v>119</v>
      </c>
      <c r="B146" s="3">
        <v>41474</v>
      </c>
      <c r="C146" s="1">
        <v>2</v>
      </c>
      <c r="D146" s="1" t="s">
        <v>50</v>
      </c>
      <c r="E146" s="1">
        <v>4127420752</v>
      </c>
      <c r="F146" s="6">
        <v>31526.04</v>
      </c>
      <c r="G146" s="1" t="s">
        <v>51</v>
      </c>
      <c r="H146" s="1" t="s">
        <v>38</v>
      </c>
      <c r="I146" s="1" t="s">
        <v>26</v>
      </c>
      <c r="J146" s="1" t="s">
        <v>13</v>
      </c>
      <c r="K146" s="1" t="s">
        <v>424</v>
      </c>
    </row>
    <row r="147" spans="1:11" ht="38.25" customHeight="1">
      <c r="A147" s="1">
        <v>120</v>
      </c>
      <c r="B147" s="3">
        <v>41474</v>
      </c>
      <c r="C147" s="1">
        <v>2</v>
      </c>
      <c r="D147" s="1" t="s">
        <v>406</v>
      </c>
      <c r="F147" s="6">
        <v>31002.96</v>
      </c>
      <c r="G147" s="1" t="s">
        <v>407</v>
      </c>
      <c r="H147" s="1" t="s">
        <v>408</v>
      </c>
      <c r="I147" s="1" t="s">
        <v>26</v>
      </c>
      <c r="J147" s="1" t="s">
        <v>13</v>
      </c>
      <c r="K147" s="1" t="s">
        <v>425</v>
      </c>
    </row>
    <row r="148" spans="1:11" ht="32.25" customHeight="1">
      <c r="A148" s="1">
        <v>121</v>
      </c>
      <c r="B148" s="3">
        <v>41474</v>
      </c>
      <c r="C148" s="1">
        <v>2</v>
      </c>
      <c r="D148" s="1" t="s">
        <v>426</v>
      </c>
      <c r="E148" s="1">
        <v>2431620752</v>
      </c>
      <c r="F148" s="6">
        <v>161.55</v>
      </c>
      <c r="G148" s="1" t="s">
        <v>427</v>
      </c>
      <c r="H148" s="1" t="s">
        <v>408</v>
      </c>
      <c r="I148" s="1" t="s">
        <v>26</v>
      </c>
      <c r="J148" s="1" t="s">
        <v>13</v>
      </c>
      <c r="K148" s="1" t="s">
        <v>428</v>
      </c>
    </row>
    <row r="149" spans="1:11" ht="30" customHeight="1">
      <c r="A149" s="1">
        <v>122</v>
      </c>
      <c r="B149" s="3">
        <v>41478</v>
      </c>
      <c r="C149" s="1">
        <v>2</v>
      </c>
      <c r="D149" s="1" t="s">
        <v>236</v>
      </c>
      <c r="E149" s="1">
        <v>2293490757</v>
      </c>
      <c r="F149" s="6">
        <f>87378.7+4325</f>
        <v>91703.7</v>
      </c>
      <c r="G149" s="1" t="s">
        <v>205</v>
      </c>
      <c r="H149" s="1" t="s">
        <v>109</v>
      </c>
      <c r="I149" s="1" t="s">
        <v>39</v>
      </c>
      <c r="J149" s="1" t="s">
        <v>77</v>
      </c>
      <c r="K149" s="1" t="s">
        <v>430</v>
      </c>
    </row>
    <row r="150" spans="1:11" ht="24">
      <c r="A150" s="1">
        <v>123</v>
      </c>
      <c r="B150" s="3">
        <v>41492</v>
      </c>
      <c r="C150" s="1">
        <v>2</v>
      </c>
      <c r="D150" s="1" t="s">
        <v>82</v>
      </c>
      <c r="E150" s="1">
        <v>4133070757</v>
      </c>
      <c r="F150" s="6">
        <v>1248.43</v>
      </c>
      <c r="G150" s="1" t="s">
        <v>431</v>
      </c>
      <c r="H150" s="1" t="s">
        <v>38</v>
      </c>
      <c r="I150" s="1" t="s">
        <v>26</v>
      </c>
      <c r="J150" s="1" t="s">
        <v>13</v>
      </c>
      <c r="K150" s="1" t="s">
        <v>432</v>
      </c>
    </row>
    <row r="151" spans="1:11" ht="28.5" customHeight="1">
      <c r="A151" s="1">
        <v>124</v>
      </c>
      <c r="B151" s="3">
        <v>41505</v>
      </c>
      <c r="C151" s="1">
        <v>2</v>
      </c>
      <c r="D151" s="1" t="s">
        <v>24</v>
      </c>
      <c r="E151" s="1" t="s">
        <v>23</v>
      </c>
      <c r="F151" s="6">
        <v>4999.99</v>
      </c>
      <c r="G151" s="1" t="s">
        <v>433</v>
      </c>
      <c r="H151" s="1" t="s">
        <v>20</v>
      </c>
      <c r="I151" s="1" t="s">
        <v>26</v>
      </c>
      <c r="J151" s="1" t="s">
        <v>13</v>
      </c>
      <c r="K151" s="1" t="s">
        <v>434</v>
      </c>
    </row>
    <row r="152" spans="1:11" ht="42" customHeight="1">
      <c r="A152" s="1">
        <v>125</v>
      </c>
      <c r="B152" s="3">
        <v>41505</v>
      </c>
      <c r="C152" s="1">
        <v>2</v>
      </c>
      <c r="D152" s="1" t="s">
        <v>435</v>
      </c>
      <c r="E152" s="1"/>
      <c r="F152" s="6">
        <v>5138.04</v>
      </c>
      <c r="G152" s="1" t="s">
        <v>436</v>
      </c>
      <c r="H152" s="1"/>
      <c r="I152" s="1" t="s">
        <v>39</v>
      </c>
      <c r="J152" s="1" t="s">
        <v>77</v>
      </c>
      <c r="K152" s="1" t="s">
        <v>437</v>
      </c>
    </row>
    <row r="153" spans="1:11" ht="51.75" customHeight="1">
      <c r="A153" s="1">
        <v>126</v>
      </c>
      <c r="B153" s="3">
        <v>41505</v>
      </c>
      <c r="C153" s="1">
        <v>2</v>
      </c>
      <c r="D153" s="1" t="s">
        <v>128</v>
      </c>
      <c r="E153" s="1">
        <v>2940120757</v>
      </c>
      <c r="F153" s="6">
        <v>3258.16</v>
      </c>
      <c r="G153" s="1" t="s">
        <v>129</v>
      </c>
      <c r="H153" s="1" t="s">
        <v>438</v>
      </c>
      <c r="I153" s="1" t="s">
        <v>31</v>
      </c>
      <c r="J153" s="1" t="s">
        <v>32</v>
      </c>
      <c r="K153" s="1" t="s">
        <v>439</v>
      </c>
    </row>
    <row r="154" spans="1:11" ht="38.25" customHeight="1">
      <c r="A154" s="1">
        <v>127</v>
      </c>
      <c r="B154" s="3">
        <v>41505</v>
      </c>
      <c r="C154" s="1">
        <v>2</v>
      </c>
      <c r="D154" s="1" t="s">
        <v>455</v>
      </c>
      <c r="E154" s="1">
        <v>4493330759</v>
      </c>
      <c r="F154" s="6">
        <f>8000+3000</f>
        <v>11000</v>
      </c>
      <c r="G154" s="1" t="s">
        <v>440</v>
      </c>
      <c r="H154" s="1" t="s">
        <v>408</v>
      </c>
      <c r="I154" s="1" t="s">
        <v>26</v>
      </c>
      <c r="J154" s="1" t="s">
        <v>13</v>
      </c>
      <c r="K154" s="1" t="s">
        <v>441</v>
      </c>
    </row>
    <row r="155" spans="1:11" ht="38.25" customHeight="1">
      <c r="A155" s="1">
        <v>128</v>
      </c>
      <c r="B155" s="3">
        <v>41505</v>
      </c>
      <c r="C155" s="1">
        <v>2</v>
      </c>
      <c r="D155" s="1" t="s">
        <v>442</v>
      </c>
      <c r="E155" s="10"/>
      <c r="F155" s="6">
        <v>2254.91</v>
      </c>
      <c r="G155" s="1" t="s">
        <v>443</v>
      </c>
      <c r="H155" s="1" t="s">
        <v>408</v>
      </c>
      <c r="I155" s="1" t="s">
        <v>26</v>
      </c>
      <c r="J155" s="1" t="s">
        <v>13</v>
      </c>
      <c r="K155" s="1" t="s">
        <v>444</v>
      </c>
    </row>
    <row r="156" spans="1:11" ht="47.25" customHeight="1">
      <c r="A156" s="1">
        <f aca="true" t="shared" si="0" ref="A156:A163">+A155+1</f>
        <v>129</v>
      </c>
      <c r="B156" s="3">
        <v>41505</v>
      </c>
      <c r="C156" s="1">
        <v>2</v>
      </c>
      <c r="D156" s="1" t="s">
        <v>319</v>
      </c>
      <c r="E156" s="1">
        <v>3695400964</v>
      </c>
      <c r="F156" s="6">
        <v>144.6</v>
      </c>
      <c r="G156" s="1" t="s">
        <v>320</v>
      </c>
      <c r="H156" s="1" t="s">
        <v>198</v>
      </c>
      <c r="I156" s="1" t="s">
        <v>60</v>
      </c>
      <c r="J156" s="1" t="s">
        <v>61</v>
      </c>
      <c r="K156" s="1" t="s">
        <v>445</v>
      </c>
    </row>
    <row r="157" spans="1:11" ht="42" customHeight="1">
      <c r="A157" s="1">
        <f t="shared" si="0"/>
        <v>130</v>
      </c>
      <c r="B157" s="3">
        <v>41505</v>
      </c>
      <c r="C157" s="1">
        <v>2</v>
      </c>
      <c r="D157" s="1" t="s">
        <v>456</v>
      </c>
      <c r="E157" s="1">
        <v>4264550759</v>
      </c>
      <c r="F157" s="6">
        <v>544.5</v>
      </c>
      <c r="G157" s="1" t="s">
        <v>446</v>
      </c>
      <c r="H157" s="1" t="s">
        <v>198</v>
      </c>
      <c r="I157" s="1" t="s">
        <v>39</v>
      </c>
      <c r="J157" s="1" t="s">
        <v>77</v>
      </c>
      <c r="K157" s="1" t="s">
        <v>447</v>
      </c>
    </row>
    <row r="158" spans="1:11" ht="30" customHeight="1">
      <c r="A158" s="1">
        <f t="shared" si="0"/>
        <v>131</v>
      </c>
      <c r="B158" s="3">
        <v>41505</v>
      </c>
      <c r="C158" s="1">
        <v>3</v>
      </c>
      <c r="D158" s="1" t="s">
        <v>134</v>
      </c>
      <c r="E158" s="1"/>
      <c r="F158" s="6">
        <v>1800</v>
      </c>
      <c r="G158" s="1" t="s">
        <v>135</v>
      </c>
      <c r="H158" s="1" t="s">
        <v>448</v>
      </c>
      <c r="I158" s="1" t="s">
        <v>26</v>
      </c>
      <c r="J158" s="1" t="s">
        <v>13</v>
      </c>
      <c r="K158" s="1" t="s">
        <v>449</v>
      </c>
    </row>
    <row r="159" spans="1:11" ht="30" customHeight="1">
      <c r="A159" s="1">
        <f t="shared" si="0"/>
        <v>132</v>
      </c>
      <c r="B159" s="3">
        <v>41505</v>
      </c>
      <c r="C159" s="1">
        <v>3</v>
      </c>
      <c r="D159" s="1" t="s">
        <v>46</v>
      </c>
      <c r="E159" s="1">
        <v>90032190754</v>
      </c>
      <c r="F159" s="6">
        <v>1000</v>
      </c>
      <c r="G159" s="1" t="s">
        <v>277</v>
      </c>
      <c r="H159" s="1" t="s">
        <v>450</v>
      </c>
      <c r="I159" s="1" t="s">
        <v>26</v>
      </c>
      <c r="J159" s="1" t="s">
        <v>13</v>
      </c>
      <c r="K159" s="1" t="s">
        <v>451</v>
      </c>
    </row>
    <row r="160" spans="1:11" ht="30" customHeight="1">
      <c r="A160" s="1">
        <f t="shared" si="0"/>
        <v>133</v>
      </c>
      <c r="B160" s="3">
        <v>41505</v>
      </c>
      <c r="C160" s="1">
        <v>2</v>
      </c>
      <c r="D160" s="1" t="s">
        <v>452</v>
      </c>
      <c r="E160" s="1">
        <v>3738160757</v>
      </c>
      <c r="F160" s="6">
        <v>12195.41</v>
      </c>
      <c r="G160" s="1" t="s">
        <v>453</v>
      </c>
      <c r="H160" s="1" t="s">
        <v>198</v>
      </c>
      <c r="I160" s="1" t="s">
        <v>26</v>
      </c>
      <c r="J160" s="1" t="s">
        <v>13</v>
      </c>
      <c r="K160" s="1" t="s">
        <v>454</v>
      </c>
    </row>
    <row r="161" spans="1:11" ht="28.5" customHeight="1">
      <c r="A161" s="1">
        <f t="shared" si="0"/>
        <v>134</v>
      </c>
      <c r="B161" s="3">
        <v>41507</v>
      </c>
      <c r="C161" s="1">
        <v>2</v>
      </c>
      <c r="D161" s="1" t="s">
        <v>50</v>
      </c>
      <c r="E161" s="1">
        <v>4127420752</v>
      </c>
      <c r="F161" s="6">
        <v>31700.76</v>
      </c>
      <c r="G161" s="1" t="s">
        <v>457</v>
      </c>
      <c r="H161" s="1" t="s">
        <v>38</v>
      </c>
      <c r="I161" s="1" t="s">
        <v>26</v>
      </c>
      <c r="J161" s="1" t="s">
        <v>13</v>
      </c>
      <c r="K161" s="1" t="s">
        <v>458</v>
      </c>
    </row>
    <row r="162" spans="1:11" ht="28.5" customHeight="1">
      <c r="A162" s="1">
        <f t="shared" si="0"/>
        <v>135</v>
      </c>
      <c r="B162" s="3">
        <v>41507</v>
      </c>
      <c r="C162" s="1">
        <v>2</v>
      </c>
      <c r="D162" s="1" t="s">
        <v>459</v>
      </c>
      <c r="E162" s="1"/>
      <c r="F162" s="6">
        <f>500+828</f>
        <v>1328</v>
      </c>
      <c r="G162" s="1" t="s">
        <v>460</v>
      </c>
      <c r="H162" s="1" t="s">
        <v>38</v>
      </c>
      <c r="I162" s="1" t="s">
        <v>26</v>
      </c>
      <c r="J162" s="1" t="s">
        <v>13</v>
      </c>
      <c r="K162" s="1" t="s">
        <v>461</v>
      </c>
    </row>
    <row r="163" spans="1:11" ht="28.5" customHeight="1">
      <c r="A163" s="1">
        <f t="shared" si="0"/>
        <v>136</v>
      </c>
      <c r="B163" s="3">
        <v>41507</v>
      </c>
      <c r="C163" s="1">
        <v>3</v>
      </c>
      <c r="D163" s="1" t="s">
        <v>463</v>
      </c>
      <c r="E163" s="1"/>
      <c r="F163" s="6">
        <v>1924.2</v>
      </c>
      <c r="G163" s="1" t="s">
        <v>156</v>
      </c>
      <c r="H163" s="1" t="s">
        <v>462</v>
      </c>
      <c r="I163" s="1" t="s">
        <v>26</v>
      </c>
      <c r="J163" s="1" t="s">
        <v>13</v>
      </c>
      <c r="K163" s="1" t="s">
        <v>464</v>
      </c>
    </row>
    <row r="164" spans="1:11" ht="36">
      <c r="A164" s="11">
        <f>136+1</f>
        <v>137</v>
      </c>
      <c r="B164" s="14">
        <v>41507</v>
      </c>
      <c r="C164" s="11">
        <v>2</v>
      </c>
      <c r="D164" s="1" t="s">
        <v>479</v>
      </c>
      <c r="E164" s="1">
        <v>2648840730</v>
      </c>
      <c r="F164" s="17">
        <f>10274.94+862.32+6487.39</f>
        <v>17624.65</v>
      </c>
      <c r="G164" s="11" t="s">
        <v>191</v>
      </c>
      <c r="H164" s="11" t="s">
        <v>478</v>
      </c>
      <c r="I164" s="11" t="s">
        <v>39</v>
      </c>
      <c r="J164" s="11" t="s">
        <v>77</v>
      </c>
      <c r="K164" s="11" t="s">
        <v>482</v>
      </c>
    </row>
    <row r="165" spans="1:11" ht="36">
      <c r="A165" s="12"/>
      <c r="B165" s="15"/>
      <c r="C165" s="12"/>
      <c r="D165" s="1" t="s">
        <v>480</v>
      </c>
      <c r="E165" s="1">
        <v>3645690755</v>
      </c>
      <c r="F165" s="18"/>
      <c r="G165" s="12"/>
      <c r="H165" s="12"/>
      <c r="I165" s="12"/>
      <c r="J165" s="12"/>
      <c r="K165" s="12"/>
    </row>
    <row r="166" spans="1:11" ht="36">
      <c r="A166" s="13"/>
      <c r="B166" s="16"/>
      <c r="C166" s="13"/>
      <c r="D166" s="1" t="s">
        <v>481</v>
      </c>
      <c r="E166" s="1">
        <v>2661010732</v>
      </c>
      <c r="F166" s="19"/>
      <c r="G166" s="13"/>
      <c r="H166" s="13"/>
      <c r="I166" s="13"/>
      <c r="J166" s="13"/>
      <c r="K166" s="13"/>
    </row>
    <row r="167" spans="1:11" ht="36">
      <c r="A167" s="11">
        <v>138</v>
      </c>
      <c r="B167" s="14">
        <v>41507</v>
      </c>
      <c r="C167" s="11">
        <v>2</v>
      </c>
      <c r="D167" s="1" t="s">
        <v>465</v>
      </c>
      <c r="E167" s="1">
        <v>2648840730</v>
      </c>
      <c r="F167" s="17">
        <f>9704.2+141.6+819.44+6164.07</f>
        <v>16829.31</v>
      </c>
      <c r="G167" s="11" t="s">
        <v>191</v>
      </c>
      <c r="H167" s="11" t="s">
        <v>469</v>
      </c>
      <c r="I167" s="11" t="s">
        <v>39</v>
      </c>
      <c r="J167" s="11" t="s">
        <v>77</v>
      </c>
      <c r="K167" s="11" t="s">
        <v>470</v>
      </c>
    </row>
    <row r="168" spans="1:11" ht="36">
      <c r="A168" s="12"/>
      <c r="B168" s="15"/>
      <c r="C168" s="12"/>
      <c r="D168" s="1" t="s">
        <v>466</v>
      </c>
      <c r="E168" s="1">
        <v>3645690755</v>
      </c>
      <c r="F168" s="18"/>
      <c r="G168" s="12"/>
      <c r="H168" s="12"/>
      <c r="I168" s="12"/>
      <c r="J168" s="12"/>
      <c r="K168" s="12"/>
    </row>
    <row r="169" spans="1:11" ht="36">
      <c r="A169" s="13"/>
      <c r="B169" s="16"/>
      <c r="C169" s="13"/>
      <c r="D169" s="1" t="s">
        <v>467</v>
      </c>
      <c r="E169" s="1">
        <v>2661010732</v>
      </c>
      <c r="F169" s="19"/>
      <c r="G169" s="13"/>
      <c r="H169" s="13"/>
      <c r="I169" s="13"/>
      <c r="J169" s="13"/>
      <c r="K169" s="13"/>
    </row>
    <row r="170" spans="1:11" ht="36">
      <c r="A170" s="11">
        <v>139</v>
      </c>
      <c r="B170" s="14">
        <v>41507</v>
      </c>
      <c r="C170" s="11">
        <v>2</v>
      </c>
      <c r="D170" s="1" t="s">
        <v>471</v>
      </c>
      <c r="E170" s="1">
        <v>2648840730</v>
      </c>
      <c r="F170" s="17">
        <f>11417.58+783.95+5897.55</f>
        <v>18099.08</v>
      </c>
      <c r="G170" s="11" t="s">
        <v>191</v>
      </c>
      <c r="H170" s="11" t="s">
        <v>468</v>
      </c>
      <c r="I170" s="11" t="s">
        <v>39</v>
      </c>
      <c r="J170" s="11" t="s">
        <v>77</v>
      </c>
      <c r="K170" s="11" t="s">
        <v>470</v>
      </c>
    </row>
    <row r="171" spans="1:11" ht="36">
      <c r="A171" s="12"/>
      <c r="B171" s="15"/>
      <c r="C171" s="12"/>
      <c r="D171" s="1" t="s">
        <v>472</v>
      </c>
      <c r="E171" s="1">
        <v>3645690755</v>
      </c>
      <c r="F171" s="18"/>
      <c r="G171" s="12"/>
      <c r="H171" s="12"/>
      <c r="I171" s="12"/>
      <c r="J171" s="12"/>
      <c r="K171" s="12"/>
    </row>
    <row r="172" spans="1:11" ht="36">
      <c r="A172" s="13"/>
      <c r="B172" s="16"/>
      <c r="C172" s="13"/>
      <c r="D172" s="1" t="s">
        <v>473</v>
      </c>
      <c r="E172" s="1">
        <v>2661010732</v>
      </c>
      <c r="F172" s="19"/>
      <c r="G172" s="13"/>
      <c r="H172" s="13"/>
      <c r="I172" s="13"/>
      <c r="J172" s="13"/>
      <c r="K172" s="13"/>
    </row>
    <row r="173" spans="1:11" ht="28.5" customHeight="1">
      <c r="A173" s="1">
        <f>+A170+1</f>
        <v>140</v>
      </c>
      <c r="B173" s="3">
        <v>41507</v>
      </c>
      <c r="C173" s="1">
        <v>2</v>
      </c>
      <c r="D173" s="1" t="s">
        <v>474</v>
      </c>
      <c r="E173" s="1"/>
      <c r="F173" s="6">
        <f>3865.82*2</f>
        <v>7731.64</v>
      </c>
      <c r="G173" s="1" t="s">
        <v>475</v>
      </c>
      <c r="H173" s="1" t="s">
        <v>476</v>
      </c>
      <c r="I173" s="1" t="s">
        <v>26</v>
      </c>
      <c r="J173" s="1" t="s">
        <v>13</v>
      </c>
      <c r="K173" s="1" t="s">
        <v>477</v>
      </c>
    </row>
    <row r="174" spans="1:11" ht="47.25" customHeight="1">
      <c r="A174" s="1">
        <f>+A173+1</f>
        <v>141</v>
      </c>
      <c r="B174" s="3">
        <v>41507</v>
      </c>
      <c r="C174" s="1">
        <v>2</v>
      </c>
      <c r="D174" s="1" t="s">
        <v>319</v>
      </c>
      <c r="E174" s="1">
        <v>3695400964</v>
      </c>
      <c r="F174" s="6">
        <v>144.6</v>
      </c>
      <c r="G174" s="1" t="s">
        <v>320</v>
      </c>
      <c r="H174" s="1" t="s">
        <v>198</v>
      </c>
      <c r="I174" s="1" t="s">
        <v>60</v>
      </c>
      <c r="J174" s="1" t="s">
        <v>61</v>
      </c>
      <c r="K174" s="1" t="s">
        <v>445</v>
      </c>
    </row>
    <row r="175" spans="1:11" ht="51.75" customHeight="1">
      <c r="A175" s="1">
        <f>+A174+1</f>
        <v>142</v>
      </c>
      <c r="B175" s="3">
        <v>41507</v>
      </c>
      <c r="C175" s="1">
        <v>2</v>
      </c>
      <c r="D175" s="1" t="s">
        <v>483</v>
      </c>
      <c r="E175" s="1">
        <v>3391600750</v>
      </c>
      <c r="F175" s="6">
        <f>34044.1+20000</f>
        <v>54044.1</v>
      </c>
      <c r="G175" s="1" t="s">
        <v>484</v>
      </c>
      <c r="H175" s="1" t="s">
        <v>271</v>
      </c>
      <c r="I175" s="1" t="s">
        <v>31</v>
      </c>
      <c r="J175" s="1" t="s">
        <v>32</v>
      </c>
      <c r="K175" s="1" t="s">
        <v>485</v>
      </c>
    </row>
    <row r="176" spans="1:11" ht="47.25" customHeight="1">
      <c r="A176" s="1">
        <f>+A175+1</f>
        <v>143</v>
      </c>
      <c r="B176" s="3">
        <v>41509</v>
      </c>
      <c r="C176" s="1">
        <v>2</v>
      </c>
      <c r="D176" s="1" t="s">
        <v>486</v>
      </c>
      <c r="E176" s="1"/>
      <c r="F176" s="6">
        <f>250+2991.2</f>
        <v>3241.2</v>
      </c>
      <c r="G176" s="1" t="s">
        <v>487</v>
      </c>
      <c r="H176" s="1" t="s">
        <v>198</v>
      </c>
      <c r="I176" s="1" t="s">
        <v>60</v>
      </c>
      <c r="J176" s="1" t="s">
        <v>61</v>
      </c>
      <c r="K176" s="1" t="s">
        <v>488</v>
      </c>
    </row>
    <row r="177" spans="1:11" ht="47.25" customHeight="1">
      <c r="A177" s="1">
        <f>+A176+1</f>
        <v>144</v>
      </c>
      <c r="B177" s="3">
        <v>41514</v>
      </c>
      <c r="C177" s="1">
        <v>2</v>
      </c>
      <c r="D177" s="1" t="s">
        <v>490</v>
      </c>
      <c r="E177" s="1">
        <v>3643670579</v>
      </c>
      <c r="F177" s="6">
        <f>327.2*2</f>
        <v>654.4</v>
      </c>
      <c r="G177" s="1" t="s">
        <v>489</v>
      </c>
      <c r="H177" s="1" t="s">
        <v>198</v>
      </c>
      <c r="I177" s="1" t="s">
        <v>60</v>
      </c>
      <c r="J177" s="1" t="s">
        <v>61</v>
      </c>
      <c r="K177" s="1" t="s">
        <v>491</v>
      </c>
    </row>
    <row r="178" spans="1:11" ht="36">
      <c r="A178" s="11">
        <v>145</v>
      </c>
      <c r="B178" s="14">
        <v>41523</v>
      </c>
      <c r="C178" s="11">
        <v>2</v>
      </c>
      <c r="D178" s="1" t="s">
        <v>492</v>
      </c>
      <c r="E178" s="1">
        <v>2648840730</v>
      </c>
      <c r="F178" s="17">
        <f>10182.15+485.27+582.84+4384.93</f>
        <v>15635.19</v>
      </c>
      <c r="G178" s="11" t="s">
        <v>191</v>
      </c>
      <c r="H178" s="11" t="s">
        <v>495</v>
      </c>
      <c r="I178" s="11" t="s">
        <v>39</v>
      </c>
      <c r="J178" s="11" t="s">
        <v>77</v>
      </c>
      <c r="K178" s="11" t="s">
        <v>496</v>
      </c>
    </row>
    <row r="179" spans="1:11" ht="36">
      <c r="A179" s="12"/>
      <c r="B179" s="15"/>
      <c r="C179" s="12"/>
      <c r="D179" s="1" t="s">
        <v>493</v>
      </c>
      <c r="E179" s="1">
        <v>3645690755</v>
      </c>
      <c r="F179" s="18"/>
      <c r="G179" s="12"/>
      <c r="H179" s="12"/>
      <c r="I179" s="12"/>
      <c r="J179" s="12"/>
      <c r="K179" s="12"/>
    </row>
    <row r="180" spans="1:11" ht="36">
      <c r="A180" s="13"/>
      <c r="B180" s="16"/>
      <c r="C180" s="13"/>
      <c r="D180" s="1" t="s">
        <v>494</v>
      </c>
      <c r="E180" s="1">
        <v>2661010732</v>
      </c>
      <c r="F180" s="19"/>
      <c r="G180" s="13"/>
      <c r="H180" s="13"/>
      <c r="I180" s="13"/>
      <c r="J180" s="13"/>
      <c r="K180" s="13"/>
    </row>
    <row r="181" spans="1:11" ht="31.5" customHeight="1">
      <c r="A181" s="1">
        <f>145+1</f>
        <v>146</v>
      </c>
      <c r="B181" s="3">
        <v>41526</v>
      </c>
      <c r="C181" s="1">
        <v>2</v>
      </c>
      <c r="D181" s="1" t="s">
        <v>144</v>
      </c>
      <c r="E181" s="1">
        <v>6655971007</v>
      </c>
      <c r="F181" s="6">
        <v>46081.88</v>
      </c>
      <c r="G181" s="1" t="s">
        <v>497</v>
      </c>
      <c r="H181" s="1" t="s">
        <v>198</v>
      </c>
      <c r="I181" s="1" t="s">
        <v>60</v>
      </c>
      <c r="J181" s="1" t="s">
        <v>61</v>
      </c>
      <c r="K181" s="1" t="s">
        <v>498</v>
      </c>
    </row>
    <row r="182" spans="1:11" ht="30" customHeight="1">
      <c r="A182" s="1">
        <f>+A181+1</f>
        <v>147</v>
      </c>
      <c r="B182" s="3">
        <v>41526</v>
      </c>
      <c r="C182" s="1">
        <v>2</v>
      </c>
      <c r="D182" s="1" t="s">
        <v>412</v>
      </c>
      <c r="E182" s="1">
        <v>347000721</v>
      </c>
      <c r="F182" s="6">
        <f>431.37+1156.36+240.28+648.25+1454.91</f>
        <v>3931.17</v>
      </c>
      <c r="G182" s="1" t="s">
        <v>416</v>
      </c>
      <c r="H182" s="1" t="s">
        <v>198</v>
      </c>
      <c r="I182" s="1" t="s">
        <v>60</v>
      </c>
      <c r="J182" s="1" t="s">
        <v>61</v>
      </c>
      <c r="K182" s="1" t="s">
        <v>507</v>
      </c>
    </row>
    <row r="183" spans="1:11" ht="30" customHeight="1">
      <c r="A183" s="1">
        <f>+A182+1</f>
        <v>148</v>
      </c>
      <c r="B183" s="3">
        <v>41526</v>
      </c>
      <c r="C183" s="1">
        <v>2</v>
      </c>
      <c r="D183" s="1" t="s">
        <v>499</v>
      </c>
      <c r="E183" s="1"/>
      <c r="F183" s="6">
        <f>3445.4+199.36+209.97</f>
        <v>3854.73</v>
      </c>
      <c r="G183" s="1" t="s">
        <v>500</v>
      </c>
      <c r="H183" s="1" t="s">
        <v>198</v>
      </c>
      <c r="I183" s="1" t="s">
        <v>60</v>
      </c>
      <c r="J183" s="1" t="s">
        <v>61</v>
      </c>
      <c r="K183" s="1" t="s">
        <v>501</v>
      </c>
    </row>
    <row r="184" spans="1:11" ht="49.5" customHeight="1">
      <c r="A184" s="1">
        <v>149</v>
      </c>
      <c r="B184" s="3">
        <v>41526</v>
      </c>
      <c r="C184" s="1">
        <v>2</v>
      </c>
      <c r="D184" s="1" t="s">
        <v>179</v>
      </c>
      <c r="E184" s="1">
        <v>1970820757</v>
      </c>
      <c r="F184" s="6">
        <f>60+90.75+77</f>
        <v>227.75</v>
      </c>
      <c r="G184" s="1" t="s">
        <v>502</v>
      </c>
      <c r="H184" s="1" t="s">
        <v>198</v>
      </c>
      <c r="I184" s="1" t="s">
        <v>26</v>
      </c>
      <c r="J184" s="1" t="s">
        <v>13</v>
      </c>
      <c r="K184" s="1" t="s">
        <v>503</v>
      </c>
    </row>
    <row r="185" spans="1:11" ht="31.5" customHeight="1">
      <c r="A185" s="1">
        <v>150</v>
      </c>
      <c r="B185" s="3">
        <v>41526</v>
      </c>
      <c r="C185" s="1">
        <v>2</v>
      </c>
      <c r="D185" s="1" t="s">
        <v>504</v>
      </c>
      <c r="E185" s="1">
        <v>963395100</v>
      </c>
      <c r="F185" s="6">
        <f>1154.17+2540.83+3027.8</f>
        <v>6722.8</v>
      </c>
      <c r="G185" s="1" t="s">
        <v>505</v>
      </c>
      <c r="H185" s="1" t="s">
        <v>198</v>
      </c>
      <c r="I185" s="1" t="s">
        <v>60</v>
      </c>
      <c r="J185" s="1" t="s">
        <v>61</v>
      </c>
      <c r="K185" s="1" t="s">
        <v>506</v>
      </c>
    </row>
    <row r="186" spans="1:11" ht="49.5" customHeight="1">
      <c r="A186" s="1">
        <f aca="true" t="shared" si="1" ref="A186:A192">+A185+1</f>
        <v>151</v>
      </c>
      <c r="B186" s="3">
        <v>41526</v>
      </c>
      <c r="C186" s="1">
        <v>2</v>
      </c>
      <c r="D186" s="1" t="s">
        <v>508</v>
      </c>
      <c r="E186" s="1">
        <v>13422890155</v>
      </c>
      <c r="F186" s="6">
        <v>291.18</v>
      </c>
      <c r="G186" s="1" t="s">
        <v>509</v>
      </c>
      <c r="H186" s="1" t="s">
        <v>198</v>
      </c>
      <c r="I186" s="1" t="s">
        <v>26</v>
      </c>
      <c r="J186" s="1" t="s">
        <v>13</v>
      </c>
      <c r="K186" s="1" t="s">
        <v>510</v>
      </c>
    </row>
    <row r="187" spans="1:11" ht="31.5" customHeight="1">
      <c r="A187" s="1">
        <f t="shared" si="1"/>
        <v>152</v>
      </c>
      <c r="B187" s="3">
        <v>41526</v>
      </c>
      <c r="C187" s="1">
        <v>2</v>
      </c>
      <c r="D187" s="1" t="s">
        <v>511</v>
      </c>
      <c r="E187" s="1">
        <v>3069140485</v>
      </c>
      <c r="F187" s="6">
        <f>2007+895.5</f>
        <v>2902.5</v>
      </c>
      <c r="G187" s="1" t="s">
        <v>512</v>
      </c>
      <c r="H187" s="1" t="s">
        <v>198</v>
      </c>
      <c r="I187" s="1" t="s">
        <v>60</v>
      </c>
      <c r="J187" s="1" t="s">
        <v>61</v>
      </c>
      <c r="K187" s="1" t="s">
        <v>513</v>
      </c>
    </row>
    <row r="188" spans="1:11" ht="51.75" customHeight="1">
      <c r="A188" s="1">
        <f t="shared" si="1"/>
        <v>153</v>
      </c>
      <c r="B188" s="3">
        <v>41526</v>
      </c>
      <c r="C188" s="1">
        <v>2</v>
      </c>
      <c r="D188" s="1" t="s">
        <v>514</v>
      </c>
      <c r="E188" s="1">
        <v>4037090752</v>
      </c>
      <c r="F188" s="6">
        <v>15912</v>
      </c>
      <c r="G188" s="1" t="s">
        <v>515</v>
      </c>
      <c r="H188" s="1" t="s">
        <v>516</v>
      </c>
      <c r="I188" s="1" t="s">
        <v>31</v>
      </c>
      <c r="J188" s="1" t="s">
        <v>32</v>
      </c>
      <c r="K188" s="1" t="s">
        <v>517</v>
      </c>
    </row>
    <row r="189" spans="1:11" ht="49.5" customHeight="1">
      <c r="A189" s="1">
        <f t="shared" si="1"/>
        <v>154</v>
      </c>
      <c r="B189" s="3">
        <v>41527</v>
      </c>
      <c r="C189" s="1">
        <v>2</v>
      </c>
      <c r="D189" s="1" t="s">
        <v>179</v>
      </c>
      <c r="E189" s="1">
        <v>1970820757</v>
      </c>
      <c r="F189" s="6">
        <v>877.25</v>
      </c>
      <c r="G189" s="1" t="s">
        <v>518</v>
      </c>
      <c r="H189" s="1" t="s">
        <v>109</v>
      </c>
      <c r="I189" s="1" t="s">
        <v>26</v>
      </c>
      <c r="J189" s="1" t="s">
        <v>13</v>
      </c>
      <c r="K189" s="1" t="s">
        <v>519</v>
      </c>
    </row>
    <row r="190" spans="1:11" ht="48">
      <c r="A190" s="1">
        <f t="shared" si="1"/>
        <v>155</v>
      </c>
      <c r="B190" s="3">
        <v>41527</v>
      </c>
      <c r="C190" s="1">
        <v>2</v>
      </c>
      <c r="D190" s="1" t="s">
        <v>121</v>
      </c>
      <c r="E190" s="1">
        <v>1968930758</v>
      </c>
      <c r="F190" s="6">
        <v>380</v>
      </c>
      <c r="G190" s="1" t="s">
        <v>520</v>
      </c>
      <c r="H190" s="1" t="s">
        <v>109</v>
      </c>
      <c r="I190" s="1" t="s">
        <v>31</v>
      </c>
      <c r="J190" s="1" t="s">
        <v>32</v>
      </c>
      <c r="K190" s="1" t="s">
        <v>521</v>
      </c>
    </row>
    <row r="191" spans="1:11" ht="48">
      <c r="A191" s="1">
        <f t="shared" si="1"/>
        <v>156</v>
      </c>
      <c r="B191" s="3">
        <v>41527</v>
      </c>
      <c r="C191" s="1">
        <v>2</v>
      </c>
      <c r="D191" s="1" t="s">
        <v>522</v>
      </c>
      <c r="E191" s="1"/>
      <c r="F191" s="6">
        <v>3117.12</v>
      </c>
      <c r="G191" s="1" t="s">
        <v>520</v>
      </c>
      <c r="H191" s="1" t="s">
        <v>109</v>
      </c>
      <c r="I191" s="1" t="s">
        <v>31</v>
      </c>
      <c r="J191" s="1" t="s">
        <v>32</v>
      </c>
      <c r="K191" s="1" t="s">
        <v>521</v>
      </c>
    </row>
    <row r="192" spans="1:11" ht="31.5" customHeight="1">
      <c r="A192" s="1">
        <f t="shared" si="1"/>
        <v>157</v>
      </c>
      <c r="B192" s="3">
        <v>41527</v>
      </c>
      <c r="C192" s="1">
        <v>2</v>
      </c>
      <c r="D192" s="1" t="s">
        <v>511</v>
      </c>
      <c r="E192" s="1">
        <v>3069140485</v>
      </c>
      <c r="F192" s="6">
        <f>2199.5+1412+2483+1127</f>
        <v>7221.5</v>
      </c>
      <c r="G192" s="1" t="s">
        <v>523</v>
      </c>
      <c r="H192" s="1" t="s">
        <v>198</v>
      </c>
      <c r="I192" s="1" t="s">
        <v>60</v>
      </c>
      <c r="J192" s="1" t="s">
        <v>61</v>
      </c>
      <c r="K192" s="1" t="s">
        <v>524</v>
      </c>
    </row>
    <row r="193" spans="1:11" ht="36">
      <c r="A193" s="1">
        <f>+A192+1</f>
        <v>158</v>
      </c>
      <c r="B193" s="3">
        <v>41527</v>
      </c>
      <c r="C193" s="1">
        <v>2</v>
      </c>
      <c r="D193" s="1" t="s">
        <v>227</v>
      </c>
      <c r="E193" s="1">
        <v>90038470754</v>
      </c>
      <c r="F193" s="6">
        <f>2700+250</f>
        <v>2950</v>
      </c>
      <c r="G193" s="1" t="s">
        <v>229</v>
      </c>
      <c r="H193" s="1" t="s">
        <v>525</v>
      </c>
      <c r="I193" s="1" t="s">
        <v>39</v>
      </c>
      <c r="J193" s="1" t="s">
        <v>77</v>
      </c>
      <c r="K193" s="1" t="s">
        <v>526</v>
      </c>
    </row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</sheetData>
  <sheetProtection/>
  <mergeCells count="153">
    <mergeCell ref="K178:K180"/>
    <mergeCell ref="G178:G180"/>
    <mergeCell ref="H178:H180"/>
    <mergeCell ref="I178:I180"/>
    <mergeCell ref="J178:J180"/>
    <mergeCell ref="A178:A180"/>
    <mergeCell ref="B178:B180"/>
    <mergeCell ref="C178:C180"/>
    <mergeCell ref="F178:F180"/>
    <mergeCell ref="A110:A111"/>
    <mergeCell ref="K123:K125"/>
    <mergeCell ref="G123:G125"/>
    <mergeCell ref="H123:H125"/>
    <mergeCell ref="I123:I125"/>
    <mergeCell ref="J123:J125"/>
    <mergeCell ref="A123:A125"/>
    <mergeCell ref="B123:B125"/>
    <mergeCell ref="C123:C125"/>
    <mergeCell ref="F123:F125"/>
    <mergeCell ref="A108:A109"/>
    <mergeCell ref="H108:H109"/>
    <mergeCell ref="I108:I109"/>
    <mergeCell ref="J108:J109"/>
    <mergeCell ref="K108:K109"/>
    <mergeCell ref="B108:B109"/>
    <mergeCell ref="C108:C109"/>
    <mergeCell ref="F108:F109"/>
    <mergeCell ref="G108:G109"/>
    <mergeCell ref="D108:D109"/>
    <mergeCell ref="E108:E10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  <mergeCell ref="I60:I61"/>
    <mergeCell ref="A57:A59"/>
    <mergeCell ref="J60:J61"/>
    <mergeCell ref="K60:K61"/>
    <mergeCell ref="K57:K59"/>
    <mergeCell ref="A60:A61"/>
    <mergeCell ref="F57:F59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J46:J48"/>
    <mergeCell ref="H49:H53"/>
    <mergeCell ref="H57:H59"/>
    <mergeCell ref="I57:I59"/>
    <mergeCell ref="J57:J59"/>
    <mergeCell ref="J49:J53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F40:F42"/>
    <mergeCell ref="G40:G42"/>
    <mergeCell ref="B40:B42"/>
    <mergeCell ref="C40:C42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A46:A48"/>
    <mergeCell ref="B46:B48"/>
    <mergeCell ref="C46:C48"/>
    <mergeCell ref="A49:A53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I65:I66"/>
    <mergeCell ref="J65:J66"/>
    <mergeCell ref="K65:K66"/>
    <mergeCell ref="A65:A66"/>
    <mergeCell ref="B65:B66"/>
    <mergeCell ref="C65:C66"/>
    <mergeCell ref="A67:A70"/>
    <mergeCell ref="B67:B70"/>
    <mergeCell ref="C67:C70"/>
    <mergeCell ref="F67:F70"/>
    <mergeCell ref="K67:K70"/>
    <mergeCell ref="G67:G70"/>
    <mergeCell ref="H67:H70"/>
    <mergeCell ref="I67:I70"/>
    <mergeCell ref="J67:J70"/>
    <mergeCell ref="A114:A115"/>
    <mergeCell ref="B114:B115"/>
    <mergeCell ref="C114:C115"/>
    <mergeCell ref="D114:D115"/>
    <mergeCell ref="I114:I115"/>
    <mergeCell ref="J114:J115"/>
    <mergeCell ref="K114:K115"/>
    <mergeCell ref="E114:E115"/>
    <mergeCell ref="F114:F115"/>
    <mergeCell ref="G114:G115"/>
    <mergeCell ref="H114:H115"/>
    <mergeCell ref="A167:A169"/>
    <mergeCell ref="B167:B169"/>
    <mergeCell ref="C167:C169"/>
    <mergeCell ref="F167:F169"/>
    <mergeCell ref="G167:G169"/>
    <mergeCell ref="H167:H169"/>
    <mergeCell ref="I167:I169"/>
    <mergeCell ref="J167:J169"/>
    <mergeCell ref="K167:K169"/>
    <mergeCell ref="A170:A172"/>
    <mergeCell ref="B170:B172"/>
    <mergeCell ref="C170:C172"/>
    <mergeCell ref="F170:F172"/>
    <mergeCell ref="G170:G172"/>
    <mergeCell ref="H170:H172"/>
    <mergeCell ref="I170:I172"/>
    <mergeCell ref="J170:J172"/>
    <mergeCell ref="K170:K172"/>
    <mergeCell ref="A164:A166"/>
    <mergeCell ref="B164:B166"/>
    <mergeCell ref="C164:C166"/>
    <mergeCell ref="F164:F166"/>
    <mergeCell ref="K164:K166"/>
    <mergeCell ref="G164:G166"/>
    <mergeCell ref="H164:H166"/>
    <mergeCell ref="I164:I166"/>
    <mergeCell ref="J164:J166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2013-09-10T11:52:31Z</dcterms:modified>
  <cp:category/>
  <cp:version/>
  <cp:contentType/>
  <cp:contentStatus/>
</cp:coreProperties>
</file>